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 s="1"/>
  <c r="L43" i="1"/>
  <c r="K43" i="1"/>
  <c r="I43" i="1"/>
  <c r="H43" i="1"/>
  <c r="G43" i="1"/>
  <c r="F43" i="1"/>
  <c r="E43" i="1"/>
  <c r="M41" i="1"/>
  <c r="I41" i="1"/>
  <c r="N40" i="1"/>
  <c r="M40" i="1"/>
  <c r="N39" i="1"/>
  <c r="M39" i="1"/>
  <c r="I38" i="1"/>
  <c r="I36" i="1" s="1"/>
  <c r="G38" i="1"/>
  <c r="M38" i="1" s="1"/>
  <c r="J37" i="1"/>
  <c r="J43" i="1" s="1"/>
  <c r="I37" i="1"/>
  <c r="M37" i="1" s="1"/>
  <c r="L36" i="1"/>
  <c r="K36" i="1"/>
  <c r="J36" i="1"/>
  <c r="H36" i="1"/>
  <c r="G36" i="1"/>
  <c r="F36" i="1"/>
  <c r="E36" i="1"/>
  <c r="N34" i="1"/>
  <c r="M34" i="1"/>
  <c r="M33" i="1"/>
  <c r="F33" i="1"/>
  <c r="F31" i="1" s="1"/>
  <c r="N31" i="1" s="1"/>
  <c r="N32" i="1"/>
  <c r="M32" i="1"/>
  <c r="L31" i="1"/>
  <c r="K31" i="1"/>
  <c r="J31" i="1"/>
  <c r="I31" i="1"/>
  <c r="H31" i="1"/>
  <c r="G31" i="1"/>
  <c r="E31" i="1"/>
  <c r="M31" i="1" s="1"/>
  <c r="M27" i="1"/>
  <c r="M26" i="1"/>
  <c r="M25" i="1"/>
  <c r="K25" i="1"/>
  <c r="I25" i="1"/>
  <c r="G25" i="1"/>
  <c r="E25" i="1"/>
  <c r="M23" i="1"/>
  <c r="N22" i="1"/>
  <c r="M22" i="1"/>
  <c r="N21" i="1"/>
  <c r="M21" i="1"/>
  <c r="H20" i="1"/>
  <c r="G20" i="1"/>
  <c r="M20" i="1" s="1"/>
  <c r="N19" i="1"/>
  <c r="M19" i="1"/>
  <c r="H19" i="1"/>
  <c r="H18" i="1" s="1"/>
  <c r="K18" i="1"/>
  <c r="J18" i="1"/>
  <c r="I18" i="1"/>
  <c r="G18" i="1"/>
  <c r="F18" i="1"/>
  <c r="F25" i="1" s="1"/>
  <c r="F47" i="1" s="1"/>
  <c r="E18" i="1"/>
  <c r="N16" i="1"/>
  <c r="M16" i="1"/>
  <c r="N15" i="1"/>
  <c r="M15" i="1"/>
  <c r="N14" i="1"/>
  <c r="M14" i="1"/>
  <c r="M13" i="1"/>
  <c r="K13" i="1"/>
  <c r="K29" i="1" s="1"/>
  <c r="K47" i="1" s="1"/>
  <c r="J13" i="1"/>
  <c r="J25" i="1" s="1"/>
  <c r="I13" i="1"/>
  <c r="I29" i="1" s="1"/>
  <c r="I47" i="1" s="1"/>
  <c r="H13" i="1"/>
  <c r="H25" i="1" s="1"/>
  <c r="G13" i="1"/>
  <c r="G29" i="1" s="1"/>
  <c r="G47" i="1" s="1"/>
  <c r="E13" i="1"/>
  <c r="E29" i="1" s="1"/>
  <c r="E47" i="1" s="1"/>
  <c r="M29" i="1" l="1"/>
  <c r="L18" i="1"/>
  <c r="N20" i="1"/>
  <c r="M18" i="1"/>
  <c r="N18" i="1" s="1"/>
  <c r="M36" i="1"/>
  <c r="N36" i="1" s="1"/>
  <c r="N37" i="1"/>
  <c r="H29" i="1"/>
  <c r="H47" i="1" s="1"/>
  <c r="J29" i="1"/>
  <c r="J47" i="1" s="1"/>
  <c r="N33" i="1"/>
  <c r="N38" i="1"/>
  <c r="N13" i="1"/>
  <c r="N25" i="1" s="1"/>
  <c r="L25" i="1" l="1"/>
  <c r="L29" i="1" s="1"/>
  <c r="L47" i="1" s="1"/>
  <c r="M47" i="1"/>
  <c r="N47" i="1" s="1"/>
</calcChain>
</file>

<file path=xl/sharedStrings.xml><?xml version="1.0" encoding="utf-8"?>
<sst xmlns="http://schemas.openxmlformats.org/spreadsheetml/2006/main" count="52" uniqueCount="44">
  <si>
    <t>Cuenta Pública 2018</t>
  </si>
  <si>
    <t>Estado de Variación en la Hacienda Pública</t>
  </si>
  <si>
    <t>Del 1o. de enero al  30 de junio de 2018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</si>
  <si>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</si>
  <si>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</si>
  <si>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</si>
  <si>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</si>
  <si>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</si>
  <si>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</si>
  <si>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</si>
  <si>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</si>
  <si>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</si>
  <si>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</si>
  <si>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Hacienda Pública / PatrimonioContribuido Neto 2017 </t>
  </si>
  <si>
    <t xml:space="preserve">Aportaciones </t>
  </si>
  <si>
    <t>Donaciones de Capital</t>
  </si>
  <si>
    <t>Actualización de la Hacienda Pública/Patrimonio</t>
  </si>
  <si>
    <t xml:space="preserve">Hacienda Pública/Patrimonio Generado Neto 2017 </t>
  </si>
  <si>
    <r>
      <t xml:space="preserve">Resultados del Ejercicio (Ahorro/Desahorro) </t>
    </r>
    <r>
      <rPr>
        <b/>
        <sz val="9"/>
        <rFont val="Arial"/>
        <family val="2"/>
      </rPr>
      <t>(Nota 3.1.1)</t>
    </r>
  </si>
  <si>
    <r>
      <t xml:space="preserve">Resultados de Ejercicios Anteriores </t>
    </r>
    <r>
      <rPr>
        <b/>
        <sz val="9"/>
        <rFont val="Arial"/>
        <family val="2"/>
      </rPr>
      <t>(Nota 3.1.1)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</si>
  <si>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</si>
  <si>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</si>
  <si>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3.1.2)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</si>
  <si>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</si>
  <si>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</si>
  <si>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</si>
  <si>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2017</t>
  </si>
  <si>
    <t>Cambios en la Hacienda Pública/Patrimonio Contribuido Neto del Ejercicio 2018</t>
  </si>
  <si>
    <t>Aportaciones (nota 3.1)</t>
  </si>
  <si>
    <t>Variaciones de la Hacienda Pública/Patrimonio Generado Neto del Ejercicio 2018</t>
  </si>
  <si>
    <r>
      <t xml:space="preserve">Resultados del Ejercicio (Ahorro/Desahorro, </t>
    </r>
    <r>
      <rPr>
        <b/>
        <sz val="9"/>
        <rFont val="Arial"/>
        <family val="2"/>
      </rPr>
      <t>Nota 3.1.3</t>
    </r>
    <r>
      <rPr>
        <sz val="9"/>
        <rFont val="Arial"/>
        <family val="2"/>
      </rPr>
      <t>)</t>
    </r>
  </si>
  <si>
    <r>
      <t xml:space="preserve">Resultados de Ejercicios Anteriores </t>
    </r>
    <r>
      <rPr>
        <b/>
        <sz val="9"/>
        <rFont val="Arial"/>
        <family val="2"/>
      </rPr>
      <t>(Nota 3.1.3)</t>
    </r>
  </si>
  <si>
    <t>Cambios en el Exceso o Insuficiencia en la Actualización de la Hacienda Pública/Patrimonio Neto 2018</t>
  </si>
  <si>
    <t>Saldo Neto en la Hacienda Pública / Patrimonio 2018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</si>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</sst>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Contable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704216</v>
          </cell>
        </row>
      </sheetData>
      <sheetData sheetId="1"/>
      <sheetData sheetId="2"/>
      <sheetData sheetId="3"/>
      <sheetData sheetId="4"/>
      <sheetData sheetId="5">
        <row r="67">
          <cell r="E67">
            <v>1039129</v>
          </cell>
        </row>
        <row r="68">
          <cell r="E68">
            <v>6575247</v>
          </cell>
        </row>
      </sheetData>
      <sheetData sheetId="6">
        <row r="47">
          <cell r="L47">
            <v>1039129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D16" workbookViewId="0">
      <selection activeCell="D6" sqref="D6:O6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396012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396012</v>
      </c>
      <c r="N13" s="30">
        <f>+M13/M11</f>
        <v>396.012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396012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396012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 t="shared" ref="F18:H18" si="1">SUM(F19:F22)</f>
        <v>0</v>
      </c>
      <c r="G18" s="37">
        <f>SUM(G19:G23)</f>
        <v>9771205</v>
      </c>
      <c r="H18" s="37">
        <f t="shared" si="1"/>
        <v>6575.2470000000003</v>
      </c>
      <c r="I18" s="37">
        <f>SUM(I19:I23)</f>
        <v>1039129</v>
      </c>
      <c r="J18" s="37">
        <f t="shared" ref="J18:L18" si="2">SUM(J19:K23)</f>
        <v>0</v>
      </c>
      <c r="K18" s="37">
        <f t="shared" si="2"/>
        <v>0</v>
      </c>
      <c r="L18" s="37">
        <f t="shared" si="2"/>
        <v>10810334</v>
      </c>
      <c r="M18" s="37">
        <f>SUM(M19:M23)</f>
        <v>10810334</v>
      </c>
      <c r="N18" s="37">
        <f>+M18/$M$11</f>
        <v>10810.334000000001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1039129</v>
      </c>
      <c r="J19" s="33">
        <v>0</v>
      </c>
      <c r="K19" s="33">
        <v>0</v>
      </c>
      <c r="L19" s="33">
        <v>0</v>
      </c>
      <c r="M19" s="34">
        <f>+E19+G19+I19+K19</f>
        <v>1039129</v>
      </c>
      <c r="N19" s="34">
        <f>+M19/$M$11</f>
        <v>1039.1289999999999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Ene_16'!E68</f>
        <v>6575247</v>
      </c>
      <c r="H20" s="33">
        <f>+G20/$G$11</f>
        <v>6575.2470000000003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6575247</v>
      </c>
      <c r="N20" s="34">
        <f>+M20/$M$11</f>
        <v>6575.2470000000003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3195958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3195958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396012</v>
      </c>
      <c r="F29" s="43"/>
      <c r="G29" s="42">
        <f t="shared" ref="G29:L29" si="3">+G13+G18+G25</f>
        <v>9771205</v>
      </c>
      <c r="H29" s="42" t="e">
        <f t="shared" si="3"/>
        <v>#REF!</v>
      </c>
      <c r="I29" s="42">
        <f t="shared" si="3"/>
        <v>1039129</v>
      </c>
      <c r="J29" s="42" t="e">
        <f t="shared" si="3"/>
        <v>#REF!</v>
      </c>
      <c r="K29" s="42">
        <f t="shared" si="3"/>
        <v>0</v>
      </c>
      <c r="L29" s="42" t="e">
        <f t="shared" si="3"/>
        <v>#REF!</v>
      </c>
      <c r="M29" s="42">
        <f>+M13+M18+M25</f>
        <v>11206346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4">SUM(E32:E34)</f>
        <v>-396012</v>
      </c>
      <c r="F31" s="37">
        <f t="shared" si="4"/>
        <v>-396.012</v>
      </c>
      <c r="G31" s="37">
        <f t="shared" si="4"/>
        <v>0</v>
      </c>
      <c r="H31" s="37">
        <f t="shared" si="4"/>
        <v>0</v>
      </c>
      <c r="I31" s="37">
        <f t="shared" si="4"/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  <c r="M31" s="30">
        <f>+E31+G31+I31+K31</f>
        <v>-396012</v>
      </c>
      <c r="N31" s="37">
        <f>SUM(F31:L31)</f>
        <v>-396.012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x14ac:dyDescent="0.25">
      <c r="B33" s="20"/>
      <c r="C33" s="32" t="s">
        <v>15</v>
      </c>
      <c r="D33" s="32"/>
      <c r="E33" s="33">
        <v>-396012</v>
      </c>
      <c r="F33" s="33">
        <f>+E33/$G$11</f>
        <v>-396.012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-396012</v>
      </c>
      <c r="N33" s="34">
        <f>SUM(F33:L33)</f>
        <v>-396.012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5">SUM(F37:F40)</f>
        <v>0</v>
      </c>
      <c r="G36" s="37">
        <f>SUM(G37:H41)</f>
        <v>1039129</v>
      </c>
      <c r="H36" s="37">
        <f t="shared" si="5"/>
        <v>0</v>
      </c>
      <c r="I36" s="37">
        <f>SUM(I37:I41)</f>
        <v>-1663988</v>
      </c>
      <c r="J36" s="37">
        <f t="shared" si="5"/>
        <v>704.21600000000001</v>
      </c>
      <c r="K36" s="37">
        <f>SUM(K37:K41)</f>
        <v>0</v>
      </c>
      <c r="L36" s="37">
        <f t="shared" si="5"/>
        <v>0</v>
      </c>
      <c r="M36" s="37">
        <f>SUM(M37:M41)</f>
        <v>-624859</v>
      </c>
      <c r="N36" s="37">
        <f>+M36/$M$11</f>
        <v>-624.85900000000004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704216</v>
      </c>
      <c r="J37" s="33">
        <f>+I37/I11</f>
        <v>704.21600000000001</v>
      </c>
      <c r="K37" s="33">
        <v>0</v>
      </c>
      <c r="L37" s="33">
        <v>0</v>
      </c>
      <c r="M37" s="34">
        <f t="shared" ref="M37:M41" si="6">+E37+G37+I37+K37</f>
        <v>704216</v>
      </c>
      <c r="N37" s="34">
        <f>+M37/$M$11</f>
        <v>704.21600000000001</v>
      </c>
      <c r="O37" s="26"/>
    </row>
    <row r="38" spans="2:266" x14ac:dyDescent="0.25">
      <c r="B38" s="20"/>
      <c r="C38" s="32" t="s">
        <v>31</v>
      </c>
      <c r="D38" s="32"/>
      <c r="E38" s="33">
        <v>0</v>
      </c>
      <c r="F38" s="33">
        <v>0</v>
      </c>
      <c r="G38" s="33">
        <f>+'[1]Cambios conac Ene_16'!E67</f>
        <v>1039129</v>
      </c>
      <c r="H38" s="33">
        <v>0</v>
      </c>
      <c r="I38" s="33">
        <f>-'[1]Edo de Cambios'!L47</f>
        <v>-1039129</v>
      </c>
      <c r="J38" s="33">
        <v>0</v>
      </c>
      <c r="K38" s="33">
        <v>0</v>
      </c>
      <c r="L38" s="33">
        <v>0</v>
      </c>
      <c r="M38" s="34">
        <f t="shared" si="6"/>
        <v>0</v>
      </c>
      <c r="N38" s="34">
        <f t="shared" ref="N38:N40" si="7"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 t="shared" si="6"/>
        <v>0</v>
      </c>
      <c r="N39" s="34">
        <f t="shared" si="7"/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 t="shared" si="6"/>
        <v>0</v>
      </c>
      <c r="N40" s="34">
        <f t="shared" si="7"/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f>-1725086+396012-1</f>
        <v>-1329075</v>
      </c>
      <c r="J41" s="33">
        <v>0</v>
      </c>
      <c r="K41" s="33">
        <v>0</v>
      </c>
      <c r="L41" s="33">
        <v>0</v>
      </c>
      <c r="M41" s="34">
        <f t="shared" si="6"/>
        <v>-1329075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32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33</v>
      </c>
      <c r="D47" s="48"/>
      <c r="E47" s="42">
        <f>+E29+E31+E36+E43</f>
        <v>0</v>
      </c>
      <c r="F47" s="42" t="e">
        <f t="shared" ref="F47" si="8">F25+F31+F36</f>
        <v>#REF!</v>
      </c>
      <c r="G47" s="42">
        <f>+G29+G31+G36+G43</f>
        <v>10810334</v>
      </c>
      <c r="H47" s="42" t="e">
        <f t="shared" ref="H47:L47" si="9">+H29+H31+H36+H43</f>
        <v>#REF!</v>
      </c>
      <c r="I47" s="42">
        <f>+I29+I31+I36+I43</f>
        <v>-624859</v>
      </c>
      <c r="J47" s="42" t="e">
        <f t="shared" si="9"/>
        <v>#REF!</v>
      </c>
      <c r="K47" s="42">
        <f t="shared" si="9"/>
        <v>0</v>
      </c>
      <c r="L47" s="42" t="e">
        <f t="shared" si="9"/>
        <v>#REF!</v>
      </c>
      <c r="M47" s="42">
        <f>+M29+M31+M36+M43</f>
        <v>10185475</v>
      </c>
      <c r="N47" s="42">
        <f>+M47/$M$11</f>
        <v>10185.475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34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35</v>
      </c>
      <c r="C51" s="58"/>
      <c r="D51" s="58"/>
      <c r="E51" s="59" t="s">
        <v>36</v>
      </c>
      <c r="F51" s="59"/>
      <c r="G51" s="59"/>
      <c r="H51" s="59"/>
      <c r="I51" s="60"/>
      <c r="J51" s="61"/>
      <c r="K51" s="59" t="s">
        <v>37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38</v>
      </c>
      <c r="C55" s="67"/>
      <c r="D55" s="67"/>
      <c r="E55" s="59" t="s">
        <v>39</v>
      </c>
      <c r="F55" s="59"/>
      <c r="G55" s="59"/>
      <c r="H55" s="59"/>
      <c r="I55" s="55"/>
      <c r="J55" s="25"/>
      <c r="K55" s="68" t="s">
        <v>40</v>
      </c>
      <c r="L55" s="68"/>
      <c r="M55" s="68"/>
      <c r="N55" s="68"/>
      <c r="O55" s="67"/>
      <c r="P55" s="69"/>
      <c r="Q55" s="55"/>
    </row>
    <row r="56" spans="2:17" x14ac:dyDescent="0.25">
      <c r="B56" s="70" t="s">
        <v>41</v>
      </c>
      <c r="C56" s="71"/>
      <c r="D56" s="71"/>
      <c r="E56" s="72" t="s">
        <v>42</v>
      </c>
      <c r="F56" s="72"/>
      <c r="G56" s="72"/>
      <c r="H56" s="72"/>
      <c r="I56" s="73"/>
      <c r="J56" s="25"/>
      <c r="K56" s="68" t="s">
        <v>43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2018-07-10T17:05:24Z</dcterms:created>
  <dcterms:modified xsi:type="dcterms:W3CDTF">2018-07-10T17:05:38Z</dcterms:modified>
</cp:coreProperties>
</file>