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JC57" i="1" s="1"/>
  <c r="O55" i="1"/>
  <c r="M55" i="1"/>
  <c r="O52" i="1"/>
  <c r="O49" i="1" s="1"/>
  <c r="M52" i="1"/>
  <c r="JC51" i="1"/>
  <c r="O51" i="1"/>
  <c r="M51" i="1"/>
  <c r="M49" i="1" s="1"/>
  <c r="N49" i="1"/>
  <c r="L49" i="1"/>
  <c r="JC46" i="1"/>
  <c r="O46" i="1"/>
  <c r="M46" i="1"/>
  <c r="JC45" i="1"/>
  <c r="O45" i="1"/>
  <c r="O43" i="1"/>
  <c r="O62" i="1" s="1"/>
  <c r="N43" i="1"/>
  <c r="N62" i="1" s="1"/>
  <c r="M43" i="1"/>
  <c r="M62" i="1" s="1"/>
  <c r="L43" i="1"/>
  <c r="L62" i="1" s="1"/>
  <c r="G40" i="1"/>
  <c r="F40" i="1"/>
  <c r="E40" i="1"/>
  <c r="O37" i="1"/>
  <c r="N37" i="1"/>
  <c r="M37" i="1"/>
  <c r="L37" i="1"/>
  <c r="H35" i="1"/>
  <c r="F35" i="1"/>
  <c r="H34" i="1"/>
  <c r="F34" i="1"/>
  <c r="H33" i="1"/>
  <c r="H40" i="1" s="1"/>
  <c r="F33" i="1"/>
  <c r="N26" i="1"/>
  <c r="N39" i="1" s="1"/>
  <c r="L26" i="1"/>
  <c r="L39" i="1" s="1"/>
  <c r="E25" i="1"/>
  <c r="E42" i="1" s="1"/>
  <c r="O24" i="1"/>
  <c r="H23" i="1"/>
  <c r="F23" i="1"/>
  <c r="H22" i="1"/>
  <c r="F22" i="1"/>
  <c r="H21" i="1"/>
  <c r="F21" i="1"/>
  <c r="H20" i="1"/>
  <c r="F20" i="1"/>
  <c r="G19" i="1"/>
  <c r="H19" i="1" s="1"/>
  <c r="F19" i="1"/>
  <c r="H18" i="1"/>
  <c r="G18" i="1"/>
  <c r="G25" i="1" s="1"/>
  <c r="G42" i="1" s="1"/>
  <c r="F18" i="1"/>
  <c r="O17" i="1"/>
  <c r="O26" i="1" s="1"/>
  <c r="O39" i="1" s="1"/>
  <c r="M17" i="1"/>
  <c r="M26" i="1" s="1"/>
  <c r="M39" i="1" s="1"/>
  <c r="H17" i="1"/>
  <c r="F17" i="1"/>
  <c r="F25" i="1" s="1"/>
  <c r="F42" i="1" s="1"/>
  <c r="H25" i="1" l="1"/>
  <c r="H42" i="1" s="1"/>
  <c r="M64" i="1"/>
  <c r="O64" i="1"/>
  <c r="L64" i="1"/>
  <c r="L65" i="1" s="1"/>
  <c r="N64" i="1"/>
  <c r="N65" i="1" s="1"/>
</calcChain>
</file>

<file path=xl/sharedStrings.xml><?xml version="1.0" encoding="utf-8"?>
<sst xmlns="http://schemas.openxmlformats.org/spreadsheetml/2006/main" count="88" uniqueCount="78">
  <si>
    <t>Cuenta Pública 2018</t>
  </si>
  <si>
    <t>Estado de Situación Financiera</t>
  </si>
  <si>
    <t>Al 30 de Septiembre de 2018 y 2017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</si>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</sst>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4" fillId="13" borderId="9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5" fillId="14" borderId="10" applyNumberFormat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8" fillId="9" borderId="9" applyNumberFormat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22" fillId="13" borderId="1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</cellStyleXfs>
  <cellXfs count="91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3" fontId="9" fillId="0" borderId="0" xfId="4" applyNumberForma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1" fillId="2" borderId="0" xfId="1" applyNumberFormat="1" applyFont="1" applyFill="1" applyBorder="1" applyAlignment="1" applyProtection="1">
      <alignment vertical="top"/>
    </xf>
    <xf numFmtId="0" fontId="9" fillId="0" borderId="6" xfId="5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6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6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6"/>
    <cellStyle name="20% - Énfasis1 3" xfId="4"/>
    <cellStyle name="20% - Énfasis1 4" xfId="7"/>
    <cellStyle name="20% - Énfasis1 4 10" xfId="8"/>
    <cellStyle name="20% - Énfasis1 4 11" xfId="9"/>
    <cellStyle name="20% - Énfasis1 4 12" xfId="10"/>
    <cellStyle name="20% - Énfasis1 4 13" xfId="5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966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966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966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6013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918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6013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&#243;n%20Contable%20Septiembre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zoomScale="110" zoomScaleNormal="110" workbookViewId="0">
      <selection activeCell="A72" sqref="A72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2018</v>
      </c>
      <c r="F10" s="27">
        <v>2017</v>
      </c>
      <c r="G10" s="27">
        <v>2017</v>
      </c>
      <c r="H10" s="27">
        <v>2016</v>
      </c>
      <c r="I10" s="28"/>
      <c r="J10" s="26"/>
      <c r="K10" s="26"/>
      <c r="L10" s="27">
        <v>2018</v>
      </c>
      <c r="M10" s="27">
        <v>2017</v>
      </c>
      <c r="N10" s="27">
        <v>2017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8825025</v>
      </c>
      <c r="F17" s="46">
        <f>+E17/$E$14</f>
        <v>8825.0249999999996</v>
      </c>
      <c r="G17" s="46">
        <v>9792291</v>
      </c>
      <c r="H17" s="46">
        <f t="shared" ref="H17:H23" si="0">+G17/$G$14</f>
        <v>9792.2909999999993</v>
      </c>
      <c r="I17" s="36"/>
      <c r="J17" s="45" t="s">
        <v>13</v>
      </c>
      <c r="K17" s="45"/>
      <c r="L17" s="46">
        <v>348072</v>
      </c>
      <c r="M17" s="46">
        <f>+L17/$L$15</f>
        <v>348.072</v>
      </c>
      <c r="N17" s="46">
        <v>1376630</v>
      </c>
      <c r="O17" s="46">
        <f>+N17/$N$15</f>
        <v>1376.63</v>
      </c>
      <c r="P17" s="31"/>
      <c r="Q17" s="1"/>
    </row>
    <row r="18" spans="2:17" ht="15" x14ac:dyDescent="0.2">
      <c r="B18" s="32"/>
      <c r="C18" s="45" t="s">
        <v>14</v>
      </c>
      <c r="D18" s="45"/>
      <c r="E18" s="46">
        <v>25365</v>
      </c>
      <c r="F18" s="46">
        <f t="shared" ref="F18:F23" si="1">+E18/$E$14</f>
        <v>25.364999999999998</v>
      </c>
      <c r="G18" s="46">
        <f>1628439-10750</f>
        <v>1617689</v>
      </c>
      <c r="H18" s="46">
        <f t="shared" si="0"/>
        <v>1617.6890000000001</v>
      </c>
      <c r="I18" s="36"/>
      <c r="J18" s="45" t="s">
        <v>15</v>
      </c>
      <c r="K18" s="45"/>
      <c r="L18" s="46">
        <v>0</v>
      </c>
      <c r="M18" s="46">
        <v>0</v>
      </c>
      <c r="N18" s="47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25477</v>
      </c>
      <c r="F19" s="46">
        <f t="shared" si="1"/>
        <v>25.477</v>
      </c>
      <c r="G19" s="46">
        <f>626847+10750</f>
        <v>637597</v>
      </c>
      <c r="H19" s="46">
        <f t="shared" si="0"/>
        <v>637.59699999999998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0</v>
      </c>
      <c r="F22" s="46">
        <f t="shared" si="1"/>
        <v>0</v>
      </c>
      <c r="G22" s="46">
        <v>-59600</v>
      </c>
      <c r="H22" s="46">
        <f t="shared" si="0"/>
        <v>-59.6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30245</v>
      </c>
      <c r="H23" s="46">
        <f t="shared" si="0"/>
        <v>30.245000000000001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8"/>
      <c r="D24" s="49"/>
      <c r="E24" s="50"/>
      <c r="F24" s="50"/>
      <c r="G24" s="50"/>
      <c r="H24" s="50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1"/>
      <c r="C25" s="42" t="s">
        <v>27</v>
      </c>
      <c r="D25" s="42"/>
      <c r="E25" s="41">
        <f>SUM(E17:E24)</f>
        <v>8875867</v>
      </c>
      <c r="F25" s="41">
        <f>SUM(F17:F24)</f>
        <v>8875.8670000000002</v>
      </c>
      <c r="G25" s="41">
        <f>SUM(G17:G24)</f>
        <v>12018222</v>
      </c>
      <c r="H25" s="41">
        <f>SUM(H17:H24)</f>
        <v>12018.222</v>
      </c>
      <c r="I25" s="52"/>
      <c r="J25" s="38"/>
      <c r="K25" s="37"/>
      <c r="L25" s="53"/>
      <c r="M25" s="53"/>
      <c r="N25" s="53"/>
      <c r="O25" s="53"/>
      <c r="P25" s="31"/>
      <c r="Q25" s="1"/>
    </row>
    <row r="26" spans="2:17" x14ac:dyDescent="0.2">
      <c r="B26" s="51"/>
      <c r="C26" s="38"/>
      <c r="D26" s="54"/>
      <c r="E26" s="53"/>
      <c r="F26" s="53"/>
      <c r="G26" s="53"/>
      <c r="H26" s="53"/>
      <c r="I26" s="52"/>
      <c r="J26" s="42" t="s">
        <v>28</v>
      </c>
      <c r="K26" s="42"/>
      <c r="L26" s="41">
        <f>SUM(L17:L25)</f>
        <v>348072</v>
      </c>
      <c r="M26" s="41">
        <f>SUM(M17:M25)</f>
        <v>348.072</v>
      </c>
      <c r="N26" s="41">
        <f>SUM(N17:N25)</f>
        <v>1376630</v>
      </c>
      <c r="O26" s="41">
        <f>SUM(O17:O25)</f>
        <v>1376.63</v>
      </c>
      <c r="P26" s="31"/>
      <c r="Q26" s="1"/>
    </row>
    <row r="27" spans="2:17" x14ac:dyDescent="0.2">
      <c r="B27" s="32"/>
      <c r="C27" s="48"/>
      <c r="D27" s="48"/>
      <c r="E27" s="50"/>
      <c r="F27" s="50"/>
      <c r="G27" s="50"/>
      <c r="H27" s="50"/>
      <c r="I27" s="36"/>
      <c r="J27" s="55"/>
      <c r="K27" s="49"/>
      <c r="L27" s="56"/>
      <c r="M27" s="50"/>
      <c r="N27" s="50"/>
      <c r="O27" s="50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8"/>
      <c r="D29" s="48"/>
      <c r="E29" s="50"/>
      <c r="F29" s="50"/>
      <c r="G29" s="50"/>
      <c r="H29" s="50"/>
      <c r="I29" s="36"/>
      <c r="J29" s="48"/>
      <c r="K29" s="49"/>
      <c r="L29" s="50"/>
      <c r="M29" s="50"/>
      <c r="N29" s="50"/>
      <c r="O29" s="50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6599955</v>
      </c>
      <c r="F33" s="46">
        <f>+E33/$E$14</f>
        <v>6599.9549999999999</v>
      </c>
      <c r="G33" s="46">
        <v>6051369</v>
      </c>
      <c r="H33" s="46">
        <f>+G33/$G$14</f>
        <v>6051.3689999999997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214696</v>
      </c>
      <c r="F34" s="46">
        <f>+E34/$E$14</f>
        <v>214.696</v>
      </c>
      <c r="G34" s="46">
        <v>214696</v>
      </c>
      <c r="H34" s="46">
        <f>+G34/$G$14</f>
        <v>214.696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-4306079</v>
      </c>
      <c r="F35" s="46">
        <f>+E35/$E$14</f>
        <v>-4306.0789999999997</v>
      </c>
      <c r="G35" s="46">
        <v>-4171835</v>
      </c>
      <c r="H35" s="46">
        <f>+G35/$G$14</f>
        <v>-4171.835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8"/>
      <c r="K36" s="49"/>
      <c r="L36" s="50"/>
      <c r="M36" s="50"/>
      <c r="N36" s="50"/>
      <c r="O36" s="50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4"/>
      <c r="L38" s="53"/>
      <c r="M38" s="53"/>
      <c r="N38" s="53"/>
      <c r="O38" s="53"/>
      <c r="P38" s="31"/>
      <c r="Q38" s="1"/>
    </row>
    <row r="39" spans="2:263" x14ac:dyDescent="0.2">
      <c r="B39" s="32"/>
      <c r="C39" s="48"/>
      <c r="D39" s="49"/>
      <c r="E39" s="50"/>
      <c r="F39" s="50"/>
      <c r="G39" s="50"/>
      <c r="H39" s="50"/>
      <c r="I39" s="36"/>
      <c r="J39" s="42" t="s">
        <v>47</v>
      </c>
      <c r="K39" s="42"/>
      <c r="L39" s="41">
        <f>L26+L37</f>
        <v>348072</v>
      </c>
      <c r="M39" s="41">
        <f>M26+M37</f>
        <v>348.072</v>
      </c>
      <c r="N39" s="41">
        <f>N26+N37</f>
        <v>1376630</v>
      </c>
      <c r="O39" s="41">
        <f>O26+O37</f>
        <v>1376.63</v>
      </c>
      <c r="P39" s="31"/>
      <c r="Q39" s="1"/>
    </row>
    <row r="40" spans="2:263" x14ac:dyDescent="0.2">
      <c r="B40" s="51"/>
      <c r="C40" s="42" t="s">
        <v>48</v>
      </c>
      <c r="D40" s="42"/>
      <c r="E40" s="41">
        <f>SUM(E30:E39)</f>
        <v>2508572</v>
      </c>
      <c r="F40" s="41">
        <f>SUM(F30:F39)</f>
        <v>2508.5720000000001</v>
      </c>
      <c r="G40" s="41">
        <f>SUM(G30:G39)</f>
        <v>2094230</v>
      </c>
      <c r="H40" s="41">
        <f>SUM(H30:H39)</f>
        <v>2094.2299999999996</v>
      </c>
      <c r="I40" s="52"/>
      <c r="J40" s="38"/>
      <c r="K40" s="57"/>
      <c r="L40" s="53"/>
      <c r="M40" s="53"/>
      <c r="N40" s="53"/>
      <c r="O40" s="53"/>
      <c r="P40" s="31"/>
      <c r="Q40" s="1"/>
    </row>
    <row r="41" spans="2:263" x14ac:dyDescent="0.2">
      <c r="B41" s="32"/>
      <c r="C41" s="48"/>
      <c r="D41" s="38"/>
      <c r="E41" s="50"/>
      <c r="F41" s="50"/>
      <c r="G41" s="50"/>
      <c r="H41" s="50"/>
      <c r="I41" s="36"/>
      <c r="J41" s="33" t="s">
        <v>49</v>
      </c>
      <c r="K41" s="33"/>
      <c r="L41" s="50"/>
      <c r="M41" s="50"/>
      <c r="N41" s="50"/>
      <c r="O41" s="50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11384439</v>
      </c>
      <c r="F42" s="41">
        <f>F25+F40</f>
        <v>11384.439</v>
      </c>
      <c r="G42" s="41">
        <f>G25+G40</f>
        <v>14112452</v>
      </c>
      <c r="H42" s="41">
        <f>H25+H40</f>
        <v>14112.451999999999</v>
      </c>
      <c r="I42" s="36"/>
      <c r="J42" s="38"/>
      <c r="K42" s="57"/>
      <c r="L42" s="50"/>
      <c r="M42" s="50"/>
      <c r="N42" s="50"/>
      <c r="O42" s="50"/>
      <c r="P42" s="31"/>
      <c r="Q42" s="1"/>
    </row>
    <row r="43" spans="2:263" x14ac:dyDescent="0.2">
      <c r="B43" s="32"/>
      <c r="C43" s="48"/>
      <c r="D43" s="48"/>
      <c r="E43" s="50"/>
      <c r="F43" s="50"/>
      <c r="G43" s="50"/>
      <c r="H43" s="50"/>
      <c r="I43" s="36"/>
      <c r="J43" s="42" t="s">
        <v>51</v>
      </c>
      <c r="K43" s="42"/>
      <c r="L43" s="41">
        <f>SUM(L45:L47)</f>
        <v>514710</v>
      </c>
      <c r="M43" s="41">
        <f>SUM(M45:M47)</f>
        <v>514.71</v>
      </c>
      <c r="N43" s="41">
        <f>SUM(N45:N47)</f>
        <v>396012</v>
      </c>
      <c r="O43" s="41">
        <f>SUM(O45:O47)</f>
        <v>396.012</v>
      </c>
      <c r="P43" s="31"/>
      <c r="Q43" s="1"/>
    </row>
    <row r="44" spans="2:263" x14ac:dyDescent="0.2">
      <c r="B44" s="32"/>
      <c r="C44" s="48"/>
      <c r="D44" s="48"/>
      <c r="E44" s="50"/>
      <c r="F44" s="50"/>
      <c r="G44" s="50"/>
      <c r="H44" s="50"/>
      <c r="I44" s="36"/>
      <c r="J44" s="48"/>
      <c r="K44" s="35"/>
      <c r="L44" s="50"/>
      <c r="M44" s="50"/>
      <c r="N44" s="50"/>
      <c r="O44" s="50"/>
      <c r="P44" s="31"/>
      <c r="Q44" s="1"/>
    </row>
    <row r="45" spans="2:263" x14ac:dyDescent="0.2">
      <c r="B45" s="32"/>
      <c r="C45" s="48"/>
      <c r="D45" s="48"/>
      <c r="E45" s="50"/>
      <c r="F45" s="50"/>
      <c r="G45" s="50"/>
      <c r="H45" s="50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8">
        <f>+L45-N45</f>
        <v>0</v>
      </c>
    </row>
    <row r="46" spans="2:263" x14ac:dyDescent="0.2">
      <c r="B46" s="32"/>
      <c r="C46" s="48"/>
      <c r="D46" s="59"/>
      <c r="E46" s="59"/>
      <c r="F46" s="59"/>
      <c r="G46" s="50"/>
      <c r="H46" s="50"/>
      <c r="I46" s="36"/>
      <c r="J46" s="45" t="s">
        <v>53</v>
      </c>
      <c r="K46" s="45"/>
      <c r="L46" s="46">
        <v>514710</v>
      </c>
      <c r="M46" s="46">
        <f>+L46/$L$15</f>
        <v>514.71</v>
      </c>
      <c r="N46" s="46">
        <v>396012</v>
      </c>
      <c r="O46" s="46">
        <f>+N46/$N$15</f>
        <v>396.012</v>
      </c>
      <c r="P46" s="31"/>
      <c r="Q46" s="1"/>
      <c r="JC46" s="58">
        <f>+L46-N46</f>
        <v>118698</v>
      </c>
    </row>
    <row r="47" spans="2:263" x14ac:dyDescent="0.2">
      <c r="B47" s="32"/>
      <c r="C47" s="48"/>
      <c r="D47" s="59"/>
      <c r="E47" s="60"/>
      <c r="F47" s="59"/>
      <c r="G47" s="50"/>
      <c r="H47" s="50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8"/>
      <c r="D48" s="59"/>
      <c r="F48" s="59"/>
      <c r="G48" s="50"/>
      <c r="H48" s="50"/>
      <c r="I48" s="36"/>
      <c r="J48" s="48"/>
      <c r="K48" s="35"/>
      <c r="L48" s="50"/>
      <c r="M48" s="50"/>
      <c r="N48" s="50"/>
      <c r="O48" s="50"/>
      <c r="P48" s="31"/>
      <c r="Q48" s="1"/>
    </row>
    <row r="49" spans="2:265" x14ac:dyDescent="0.2">
      <c r="B49" s="32"/>
      <c r="C49" s="48"/>
      <c r="D49" s="59"/>
      <c r="F49" s="59"/>
      <c r="G49" s="50"/>
      <c r="H49" s="50"/>
      <c r="I49" s="36"/>
      <c r="J49" s="42" t="s">
        <v>55</v>
      </c>
      <c r="K49" s="42"/>
      <c r="L49" s="41">
        <f>SUM(L51:L55)</f>
        <v>10521657</v>
      </c>
      <c r="M49" s="41">
        <f>SUM(M51:M55)</f>
        <v>10521.656999999999</v>
      </c>
      <c r="N49" s="41">
        <f>SUM(N51:N55)</f>
        <v>12339810</v>
      </c>
      <c r="O49" s="41">
        <f>SUM(O51:O55)</f>
        <v>12339.810000000001</v>
      </c>
      <c r="P49" s="31"/>
      <c r="Q49" s="1"/>
    </row>
    <row r="50" spans="2:265" x14ac:dyDescent="0.2">
      <c r="B50" s="32"/>
      <c r="C50" s="48"/>
      <c r="D50" s="59"/>
      <c r="E50" s="59"/>
      <c r="F50" s="59"/>
      <c r="G50" s="50"/>
      <c r="H50" s="50"/>
      <c r="I50" s="36"/>
      <c r="J50" s="38"/>
      <c r="K50" s="35"/>
      <c r="L50" s="61"/>
      <c r="M50" s="61"/>
      <c r="N50" s="61"/>
      <c r="O50" s="61"/>
      <c r="P50" s="31"/>
      <c r="Q50" s="1"/>
    </row>
    <row r="51" spans="2:265" x14ac:dyDescent="0.2">
      <c r="B51" s="32"/>
      <c r="C51" s="48"/>
      <c r="D51" s="59"/>
      <c r="E51" s="59"/>
      <c r="F51" s="59"/>
      <c r="G51" s="50"/>
      <c r="H51" s="50"/>
      <c r="I51" s="36"/>
      <c r="J51" s="45" t="s">
        <v>56</v>
      </c>
      <c r="K51" s="45"/>
      <c r="L51" s="46">
        <v>1030549</v>
      </c>
      <c r="M51" s="46">
        <f>+L51/$L$15</f>
        <v>1030.549</v>
      </c>
      <c r="N51" s="46">
        <v>2568605</v>
      </c>
      <c r="O51" s="46">
        <f>+N51/$N$15</f>
        <v>2568.605</v>
      </c>
      <c r="P51" s="31"/>
      <c r="Q51" s="1"/>
      <c r="JC51" s="58">
        <f>+L52-N51-N52</f>
        <v>-1529476</v>
      </c>
    </row>
    <row r="52" spans="2:265" x14ac:dyDescent="0.2">
      <c r="B52" s="32"/>
      <c r="C52" s="48"/>
      <c r="D52" s="59"/>
      <c r="E52" s="59"/>
      <c r="F52" s="59"/>
      <c r="G52" s="50"/>
      <c r="H52" s="50"/>
      <c r="I52" s="36"/>
      <c r="J52" s="45" t="s">
        <v>57</v>
      </c>
      <c r="K52" s="45"/>
      <c r="L52" s="46">
        <v>7614376</v>
      </c>
      <c r="M52" s="46">
        <f>+L52/$L$15</f>
        <v>7614.3760000000002</v>
      </c>
      <c r="N52" s="46">
        <v>6575247</v>
      </c>
      <c r="O52" s="46">
        <f>+N52/$N$15</f>
        <v>6575.2470000000003</v>
      </c>
      <c r="P52" s="31"/>
      <c r="Q52" s="1"/>
      <c r="JD52" s="58"/>
      <c r="JE52" s="58"/>
    </row>
    <row r="53" spans="2:265" x14ac:dyDescent="0.2">
      <c r="B53" s="32"/>
      <c r="C53" s="48"/>
      <c r="D53" s="59"/>
      <c r="E53" s="59"/>
      <c r="F53" s="59"/>
      <c r="G53" s="50"/>
      <c r="H53" s="50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8"/>
      <c r="D54" s="48"/>
      <c r="E54" s="50"/>
      <c r="F54" s="50"/>
      <c r="G54" s="50"/>
      <c r="H54" s="50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8"/>
      <c r="D55" s="48"/>
      <c r="E55" s="50"/>
      <c r="F55" s="50"/>
      <c r="G55" s="50"/>
      <c r="H55" s="50"/>
      <c r="I55" s="36"/>
      <c r="J55" s="45" t="s">
        <v>60</v>
      </c>
      <c r="K55" s="45"/>
      <c r="L55" s="46">
        <v>1876732</v>
      </c>
      <c r="M55" s="46">
        <f>+L55/$L$15</f>
        <v>1876.732</v>
      </c>
      <c r="N55" s="46">
        <v>3195958</v>
      </c>
      <c r="O55" s="46">
        <f>+N55/$N$15</f>
        <v>3195.9580000000001</v>
      </c>
      <c r="P55" s="31"/>
      <c r="Q55" s="1"/>
      <c r="JC55" s="58">
        <f>+L55-N55</f>
        <v>-1319226</v>
      </c>
    </row>
    <row r="56" spans="2:265" x14ac:dyDescent="0.2">
      <c r="B56" s="32"/>
      <c r="C56" s="48"/>
      <c r="D56" s="48"/>
      <c r="E56" s="50"/>
      <c r="F56" s="50"/>
      <c r="G56" s="50"/>
      <c r="H56" s="50"/>
      <c r="I56" s="36"/>
      <c r="J56" s="48"/>
      <c r="K56" s="35"/>
      <c r="L56" s="50"/>
      <c r="M56" s="50"/>
      <c r="N56" s="50"/>
      <c r="O56" s="50"/>
      <c r="P56" s="31"/>
      <c r="Q56" s="1"/>
    </row>
    <row r="57" spans="2:265" ht="15" x14ac:dyDescent="0.25">
      <c r="B57" s="32"/>
      <c r="C57" s="48"/>
      <c r="D57" s="48"/>
      <c r="E57" s="50"/>
      <c r="F57" s="50"/>
      <c r="G57" s="50"/>
      <c r="H57" s="50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2"/>
      <c r="Q57" s="1"/>
      <c r="JC57" s="58">
        <f>+JC55+JC45+JC46</f>
        <v>-1200528</v>
      </c>
    </row>
    <row r="58" spans="2:265" x14ac:dyDescent="0.2">
      <c r="B58" s="32"/>
      <c r="C58" s="48"/>
      <c r="D58" s="48"/>
      <c r="F58" s="50"/>
      <c r="G58" s="50"/>
      <c r="H58" s="50"/>
      <c r="I58" s="36"/>
      <c r="J58" s="48"/>
      <c r="K58" s="35"/>
      <c r="L58" s="50"/>
      <c r="M58" s="50"/>
      <c r="N58" s="50"/>
      <c r="O58" s="50"/>
      <c r="P58" s="31"/>
      <c r="Q58" s="1"/>
    </row>
    <row r="59" spans="2:265" x14ac:dyDescent="0.2">
      <c r="B59" s="32"/>
      <c r="C59" s="48"/>
      <c r="D59" s="48"/>
      <c r="E59" s="50"/>
      <c r="F59" s="50"/>
      <c r="G59" s="50"/>
      <c r="H59" s="50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8"/>
      <c r="D60" s="48"/>
      <c r="E60" s="50"/>
      <c r="F60" s="50"/>
      <c r="G60" s="50"/>
      <c r="H60" s="50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8"/>
      <c r="D61" s="48"/>
      <c r="E61" s="50"/>
      <c r="F61" s="50"/>
      <c r="G61" s="50"/>
      <c r="H61" s="50"/>
      <c r="I61" s="36"/>
      <c r="J61" s="48"/>
      <c r="K61" s="63"/>
      <c r="L61" s="50"/>
      <c r="M61" s="50"/>
      <c r="N61" s="50"/>
      <c r="O61" s="50"/>
      <c r="P61" s="31"/>
      <c r="Q61" s="1"/>
    </row>
    <row r="62" spans="2:265" x14ac:dyDescent="0.2">
      <c r="B62" s="32"/>
      <c r="C62" s="48"/>
      <c r="D62" s="48"/>
      <c r="E62" s="50"/>
      <c r="F62" s="50"/>
      <c r="G62" s="50"/>
      <c r="H62" s="50"/>
      <c r="I62" s="36"/>
      <c r="J62" s="42" t="s">
        <v>64</v>
      </c>
      <c r="K62" s="42"/>
      <c r="L62" s="41">
        <f>L43+L49+L57</f>
        <v>11036367</v>
      </c>
      <c r="M62" s="41">
        <f>M43+M49+M57</f>
        <v>11036.366999999998</v>
      </c>
      <c r="N62" s="41">
        <f>N43+N49+N57</f>
        <v>12735822</v>
      </c>
      <c r="O62" s="41">
        <f>O43+O49+O57</f>
        <v>12735.822000000002</v>
      </c>
      <c r="P62" s="31"/>
      <c r="Q62" s="1"/>
    </row>
    <row r="63" spans="2:265" x14ac:dyDescent="0.2">
      <c r="B63" s="32"/>
      <c r="C63" s="48"/>
      <c r="D63" s="48"/>
      <c r="E63" s="50"/>
      <c r="F63" s="50"/>
      <c r="G63" s="50"/>
      <c r="H63" s="50"/>
      <c r="I63" s="36"/>
      <c r="J63" s="48"/>
      <c r="K63" s="35"/>
      <c r="L63" s="50"/>
      <c r="M63" s="50"/>
      <c r="N63" s="50"/>
      <c r="O63" s="50"/>
      <c r="P63" s="31"/>
      <c r="Q63" s="1"/>
    </row>
    <row r="64" spans="2:265" x14ac:dyDescent="0.2">
      <c r="B64" s="32"/>
      <c r="C64" s="48"/>
      <c r="D64" s="48"/>
      <c r="E64" s="50"/>
      <c r="F64" s="50"/>
      <c r="G64" s="50"/>
      <c r="H64" s="50"/>
      <c r="I64" s="36"/>
      <c r="J64" s="42" t="s">
        <v>65</v>
      </c>
      <c r="K64" s="42"/>
      <c r="L64" s="41">
        <f>L62+L39</f>
        <v>11384439</v>
      </c>
      <c r="M64" s="41">
        <f>M62+M39</f>
        <v>11384.438999999998</v>
      </c>
      <c r="N64" s="41">
        <f>N62+N39</f>
        <v>14112452</v>
      </c>
      <c r="O64" s="41">
        <f>O62+O39</f>
        <v>14112.452000000001</v>
      </c>
      <c r="P64" s="31"/>
      <c r="Q64" s="1"/>
    </row>
    <row r="65" spans="1:17" x14ac:dyDescent="0.2">
      <c r="B65" s="64"/>
      <c r="C65" s="65"/>
      <c r="D65" s="65"/>
      <c r="E65" s="65"/>
      <c r="F65" s="65"/>
      <c r="G65" s="65"/>
      <c r="H65" s="65"/>
      <c r="I65" s="66"/>
      <c r="J65" s="65"/>
      <c r="K65" s="65"/>
      <c r="L65" s="67">
        <f>+E42-L64</f>
        <v>0</v>
      </c>
      <c r="M65" s="68"/>
      <c r="N65" s="67">
        <f>+N64-G42</f>
        <v>0</v>
      </c>
      <c r="O65" s="68"/>
      <c r="P65" s="69"/>
      <c r="Q65" s="1"/>
    </row>
    <row r="66" spans="1:17" x14ac:dyDescent="0.2">
      <c r="B66" s="70"/>
      <c r="C66" s="70"/>
      <c r="D66" s="70"/>
      <c r="E66" s="70"/>
      <c r="F66" s="70"/>
      <c r="G66" s="70"/>
      <c r="H66" s="70"/>
      <c r="I66" s="36"/>
      <c r="J66" s="70"/>
      <c r="K66" s="70"/>
      <c r="L66" s="71"/>
      <c r="M66" s="70"/>
      <c r="N66" s="70"/>
      <c r="O66" s="70"/>
      <c r="P66" s="6"/>
      <c r="Q66" s="1"/>
    </row>
    <row r="67" spans="1:17" x14ac:dyDescent="0.2">
      <c r="B67" s="1"/>
      <c r="C67" s="72" t="s">
        <v>66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63"/>
      <c r="P67" s="1"/>
      <c r="Q67" s="1"/>
    </row>
    <row r="68" spans="1:17" x14ac:dyDescent="0.2">
      <c r="B68" s="1"/>
      <c r="C68" s="35"/>
      <c r="D68" s="73"/>
      <c r="E68" s="74"/>
      <c r="F68" s="74"/>
      <c r="G68" s="74"/>
      <c r="H68" s="74"/>
      <c r="I68" s="1"/>
      <c r="J68" s="75"/>
      <c r="K68" s="76"/>
      <c r="L68" s="74"/>
      <c r="M68" s="74"/>
      <c r="N68" s="74"/>
      <c r="O68" s="74"/>
      <c r="P68" s="1"/>
      <c r="Q68" s="1"/>
    </row>
    <row r="69" spans="1:17" x14ac:dyDescent="0.2">
      <c r="B69" s="1"/>
      <c r="C69" s="35" t="s">
        <v>67</v>
      </c>
      <c r="D69" s="73"/>
      <c r="E69" s="77" t="s">
        <v>68</v>
      </c>
      <c r="F69" s="77"/>
      <c r="G69" s="77"/>
      <c r="H69" s="77"/>
      <c r="I69" s="77"/>
      <c r="J69" s="75"/>
      <c r="K69" s="78" t="s">
        <v>69</v>
      </c>
      <c r="L69" s="74"/>
      <c r="M69" s="74"/>
      <c r="N69" s="74"/>
      <c r="O69" s="74"/>
      <c r="P69" s="1"/>
      <c r="Q69" s="1"/>
    </row>
    <row r="70" spans="1:17" x14ac:dyDescent="0.2">
      <c r="B70" s="1"/>
      <c r="C70" s="79"/>
      <c r="D70" s="80"/>
      <c r="E70" s="80"/>
      <c r="F70" s="81"/>
      <c r="G70" s="74"/>
      <c r="H70" s="74"/>
      <c r="I70" s="74"/>
      <c r="J70" s="82"/>
      <c r="K70" s="82"/>
      <c r="L70" s="37"/>
      <c r="M70" s="37"/>
      <c r="N70" s="74"/>
      <c r="O70" s="74"/>
      <c r="P70" s="1"/>
      <c r="Q70" s="1"/>
    </row>
    <row r="71" spans="1:17" x14ac:dyDescent="0.2">
      <c r="B71" s="1"/>
      <c r="C71" s="83" t="s">
        <v>70</v>
      </c>
      <c r="D71" s="84"/>
      <c r="E71" s="85" t="s">
        <v>71</v>
      </c>
      <c r="F71" s="85"/>
      <c r="G71" s="85"/>
      <c r="H71" s="85"/>
      <c r="I71" s="85"/>
      <c r="J71" s="86"/>
      <c r="K71" s="86" t="s">
        <v>72</v>
      </c>
      <c r="L71" s="37"/>
      <c r="M71" s="37"/>
      <c r="N71" s="74"/>
      <c r="O71" s="74"/>
      <c r="P71" s="1"/>
      <c r="Q71" s="1"/>
    </row>
    <row r="72" spans="1:17" x14ac:dyDescent="0.2">
      <c r="A72" s="6"/>
      <c r="B72" s="6"/>
      <c r="C72" s="6" t="s">
        <v>73</v>
      </c>
      <c r="D72" s="6"/>
      <c r="E72" s="87" t="s">
        <v>74</v>
      </c>
      <c r="F72" s="87"/>
      <c r="G72" s="87"/>
      <c r="H72" s="87"/>
      <c r="I72" s="87"/>
      <c r="J72" s="6"/>
      <c r="K72" s="88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2" t="s">
        <v>66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63"/>
      <c r="P73" s="1"/>
      <c r="Q73" s="1"/>
    </row>
    <row r="74" spans="1:17" ht="9" hidden="1" customHeight="1" x14ac:dyDescent="0.2">
      <c r="B74" s="1"/>
      <c r="C74" s="35"/>
      <c r="D74" s="73"/>
      <c r="E74" s="74"/>
      <c r="F74" s="74"/>
      <c r="G74" s="74"/>
      <c r="H74" s="74"/>
      <c r="I74" s="1"/>
      <c r="J74" s="75"/>
      <c r="K74" s="76"/>
      <c r="L74" s="74"/>
      <c r="M74" s="74"/>
      <c r="N74" s="74"/>
      <c r="O74" s="74"/>
      <c r="P74" s="1"/>
      <c r="Q74" s="1"/>
    </row>
    <row r="75" spans="1:17" hidden="1" x14ac:dyDescent="0.2">
      <c r="B75" s="1"/>
      <c r="C75" s="35" t="s">
        <v>67</v>
      </c>
      <c r="D75" s="73"/>
      <c r="E75" s="74" t="s">
        <v>76</v>
      </c>
      <c r="F75" s="74"/>
      <c r="G75" s="74"/>
      <c r="H75" s="74"/>
      <c r="I75" s="1"/>
      <c r="J75" s="75"/>
      <c r="K75" s="78" t="s">
        <v>69</v>
      </c>
      <c r="L75" s="74"/>
      <c r="M75" s="74"/>
      <c r="N75" s="74"/>
      <c r="O75" s="74"/>
      <c r="P75" s="1"/>
      <c r="Q75" s="1"/>
    </row>
    <row r="76" spans="1:17" ht="15" hidden="1" customHeight="1" x14ac:dyDescent="0.2">
      <c r="B76" s="1"/>
      <c r="C76" s="79"/>
      <c r="D76" s="82"/>
      <c r="E76" s="82"/>
      <c r="F76" s="81"/>
      <c r="G76" s="74"/>
      <c r="H76" s="74"/>
      <c r="I76" s="74"/>
      <c r="J76" s="82"/>
      <c r="K76" s="82"/>
      <c r="L76" s="37"/>
      <c r="M76" s="37"/>
      <c r="N76" s="74"/>
      <c r="O76" s="74"/>
      <c r="P76" s="1"/>
      <c r="Q76" s="1"/>
    </row>
    <row r="77" spans="1:17" hidden="1" x14ac:dyDescent="0.2">
      <c r="B77" s="1"/>
      <c r="C77" s="83" t="s">
        <v>70</v>
      </c>
      <c r="D77" s="84"/>
      <c r="E77" s="89" t="s">
        <v>71</v>
      </c>
      <c r="F77" s="89"/>
      <c r="G77" s="90"/>
      <c r="H77" s="90"/>
      <c r="I77" s="90"/>
      <c r="J77" s="86"/>
      <c r="K77" s="86" t="s">
        <v>77</v>
      </c>
      <c r="L77" s="37"/>
      <c r="M77" s="37"/>
      <c r="N77" s="74"/>
      <c r="O77" s="74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88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2018-10-04T18:35:33Z</dcterms:created>
  <dcterms:modified xsi:type="dcterms:W3CDTF">2018-10-04T18:36:01Z</dcterms:modified>
</cp:coreProperties>
</file>