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915" windowHeight="1056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I33" i="1"/>
  <c r="J33" i="1" s="1"/>
  <c r="J26" i="1" s="1"/>
  <c r="F33" i="1"/>
  <c r="K32" i="1"/>
  <c r="M32" i="1" s="1"/>
  <c r="H32" i="1"/>
  <c r="F32" i="1"/>
  <c r="G31" i="1"/>
  <c r="K31" i="1" s="1"/>
  <c r="F31" i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I26" i="1"/>
  <c r="G26" i="1"/>
  <c r="F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L20" i="1" s="1"/>
  <c r="J20" i="1"/>
  <c r="H20" i="1"/>
  <c r="F20" i="1"/>
  <c r="L19" i="1"/>
  <c r="K19" i="1"/>
  <c r="M19" i="1" s="1"/>
  <c r="N19" i="1" s="1"/>
  <c r="J19" i="1"/>
  <c r="H19" i="1"/>
  <c r="F19" i="1"/>
  <c r="K18" i="1"/>
  <c r="L18" i="1" s="1"/>
  <c r="J18" i="1"/>
  <c r="H18" i="1"/>
  <c r="F18" i="1"/>
  <c r="J16" i="1"/>
  <c r="J38" i="1" s="1"/>
  <c r="I16" i="1"/>
  <c r="I38" i="1" s="1"/>
  <c r="H16" i="1"/>
  <c r="G16" i="1"/>
  <c r="G38" i="1" s="1"/>
  <c r="F16" i="1"/>
  <c r="F38" i="1" s="1"/>
  <c r="E16" i="1"/>
  <c r="E38" i="1" s="1"/>
  <c r="L16" i="1" l="1"/>
  <c r="M31" i="1"/>
  <c r="L31" i="1"/>
  <c r="L33" i="1"/>
  <c r="M18" i="1"/>
  <c r="M20" i="1"/>
  <c r="N20" i="1" s="1"/>
  <c r="M24" i="1"/>
  <c r="H31" i="1"/>
  <c r="H26" i="1" s="1"/>
  <c r="H38" i="1" s="1"/>
  <c r="L32" i="1"/>
  <c r="N32" i="1" s="1"/>
  <c r="K33" i="1"/>
  <c r="M33" i="1" s="1"/>
  <c r="N33" i="1" s="1"/>
  <c r="K16" i="1"/>
  <c r="M26" i="1" l="1"/>
  <c r="K26" i="1"/>
  <c r="K38" i="1"/>
  <c r="N18" i="1"/>
  <c r="N16" i="1" s="1"/>
  <c r="N38" i="1" s="1"/>
  <c r="M16" i="1"/>
  <c r="L26" i="1"/>
  <c r="L38" i="1" s="1"/>
  <c r="N31" i="1"/>
  <c r="N26" i="1" s="1"/>
  <c r="M38" i="1" l="1"/>
</calcChain>
</file>

<file path=xl/sharedStrings.xml><?xml version="1.0" encoding="utf-8"?>
<sst xmlns="http://schemas.openxmlformats.org/spreadsheetml/2006/main" count="46" uniqueCount="45">
  <si>
    <t>Cuenta Pública 2018</t>
  </si>
  <si>
    <t>Estado Analítico del Activo</t>
  </si>
  <si>
    <t>Del 1o. de Enero al 31 de Diciembre de 2018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</si>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</sst>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12%20Diciembre/Informaci&#243;n%20Contable%20Dic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B7" workbookViewId="0">
      <selection activeCell="D5" sqref="D5:K5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10122278</v>
      </c>
      <c r="F16" s="42">
        <f t="shared" si="0"/>
        <v>10122.277999999998</v>
      </c>
      <c r="G16" s="42">
        <f t="shared" si="0"/>
        <v>170108367</v>
      </c>
      <c r="H16" s="42">
        <f t="shared" si="0"/>
        <v>170108.367</v>
      </c>
      <c r="I16" s="42">
        <f t="shared" si="0"/>
        <v>170387804</v>
      </c>
      <c r="J16" s="42">
        <f t="shared" si="0"/>
        <v>170357.55900000001</v>
      </c>
      <c r="K16" s="42">
        <f t="shared" si="0"/>
        <v>9842841</v>
      </c>
      <c r="L16" s="42">
        <f t="shared" si="0"/>
        <v>9842.8410000000003</v>
      </c>
      <c r="M16" s="42">
        <f>SUM(M18:M24)</f>
        <v>-279437</v>
      </c>
      <c r="N16" s="42">
        <f t="shared" si="0"/>
        <v>-279.43699999999995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8381621</v>
      </c>
      <c r="F18" s="48">
        <f>+E18/$E$14</f>
        <v>8381.6209999999992</v>
      </c>
      <c r="G18" s="48">
        <v>122604607</v>
      </c>
      <c r="H18" s="48">
        <f>+G18/$G$14</f>
        <v>122604.607</v>
      </c>
      <c r="I18" s="48">
        <v>121231452</v>
      </c>
      <c r="J18" s="48">
        <f>+I18/$I$14</f>
        <v>121231.452</v>
      </c>
      <c r="K18" s="49">
        <f t="shared" ref="K18:L24" si="1">E18+G18-I18</f>
        <v>9754776</v>
      </c>
      <c r="L18" s="49">
        <f>+K18/$K$14</f>
        <v>9754.7759999999998</v>
      </c>
      <c r="M18" s="49">
        <f>K18-E18</f>
        <v>1373155</v>
      </c>
      <c r="N18" s="49">
        <f>+M18/$M$14</f>
        <v>1373.155</v>
      </c>
      <c r="O18" s="46"/>
      <c r="P18" s="9"/>
      <c r="Q18" s="9"/>
      <c r="R18" s="1"/>
      <c r="S18" s="1"/>
      <c r="T18" s="1"/>
      <c r="JD18" s="50"/>
      <c r="JE18" s="51"/>
    </row>
    <row r="19" spans="2:265" x14ac:dyDescent="0.25">
      <c r="B19" s="44"/>
      <c r="C19" s="47" t="s">
        <v>17</v>
      </c>
      <c r="D19" s="47"/>
      <c r="E19" s="48">
        <v>1701148</v>
      </c>
      <c r="F19" s="48">
        <f>+E19/$E$14</f>
        <v>1701.1479999999999</v>
      </c>
      <c r="G19" s="48">
        <v>45557070</v>
      </c>
      <c r="H19" s="48">
        <f>+G19/$G$14</f>
        <v>45557.07</v>
      </c>
      <c r="I19" s="48">
        <v>47258218</v>
      </c>
      <c r="J19" s="48">
        <f>+I19/$I$14</f>
        <v>47258.218000000001</v>
      </c>
      <c r="K19" s="49">
        <f t="shared" si="1"/>
        <v>0</v>
      </c>
      <c r="L19" s="49">
        <f>+K19/$K$14</f>
        <v>0</v>
      </c>
      <c r="M19" s="49">
        <f t="shared" ref="M19:M24" si="2">K19-E19</f>
        <v>-1701148</v>
      </c>
      <c r="N19" s="49">
        <f>+M19/$M$14</f>
        <v>-1701.1479999999999</v>
      </c>
      <c r="O19" s="46"/>
      <c r="P19" s="9"/>
      <c r="Q19" s="9"/>
      <c r="R19" s="1"/>
      <c r="S19" s="1"/>
      <c r="T19" s="1"/>
      <c r="JD19" s="50"/>
      <c r="JE19" s="51"/>
    </row>
    <row r="20" spans="2:265" x14ac:dyDescent="0.25">
      <c r="B20" s="44"/>
      <c r="C20" s="47" t="s">
        <v>18</v>
      </c>
      <c r="D20" s="47"/>
      <c r="E20" s="48">
        <v>9264</v>
      </c>
      <c r="F20" s="48">
        <f>+E20/$E$14</f>
        <v>9.2639999999999993</v>
      </c>
      <c r="G20" s="48">
        <v>1946690</v>
      </c>
      <c r="H20" s="48">
        <f>+G20/$G$14</f>
        <v>1946.69</v>
      </c>
      <c r="I20" s="48">
        <v>1867889</v>
      </c>
      <c r="J20" s="48">
        <f>+I20/$I$14</f>
        <v>1867.8889999999999</v>
      </c>
      <c r="K20" s="49">
        <f t="shared" si="1"/>
        <v>88065</v>
      </c>
      <c r="L20" s="49">
        <f>+K20/$K$14</f>
        <v>88.064999999999998</v>
      </c>
      <c r="M20" s="49">
        <f t="shared" si="2"/>
        <v>78801</v>
      </c>
      <c r="N20" s="49">
        <f>+M20/$M$14</f>
        <v>78.801000000000002</v>
      </c>
      <c r="O20" s="46"/>
      <c r="P20" s="9"/>
      <c r="Q20" s="9"/>
      <c r="R20" s="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0</v>
      </c>
      <c r="F23" s="48">
        <f>+E23/$E$14</f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0</v>
      </c>
      <c r="L23" s="49">
        <f>+K23/$K$14</f>
        <v>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30245</v>
      </c>
      <c r="F24" s="48">
        <f>+E24/$E$14</f>
        <v>30.245000000000001</v>
      </c>
      <c r="G24" s="48">
        <v>0</v>
      </c>
      <c r="H24" s="48">
        <v>0</v>
      </c>
      <c r="I24" s="48">
        <v>30245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-30245</v>
      </c>
      <c r="N24" s="49">
        <f>L24-F24</f>
        <v>-30.245000000000001</v>
      </c>
      <c r="O24" s="46"/>
    </row>
    <row r="25" spans="2:265" x14ac:dyDescent="0.25">
      <c r="B25" s="44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2047319</v>
      </c>
      <c r="F26" s="42">
        <f t="shared" si="3"/>
        <v>2047.3189999999995</v>
      </c>
      <c r="G26" s="42">
        <f t="shared" si="3"/>
        <v>1442157</v>
      </c>
      <c r="H26" s="42">
        <f t="shared" si="3"/>
        <v>1000.671</v>
      </c>
      <c r="I26" s="42">
        <f t="shared" si="3"/>
        <v>1689644</v>
      </c>
      <c r="J26" s="42">
        <f t="shared" si="3"/>
        <v>1188.9449999999999</v>
      </c>
      <c r="K26" s="42">
        <f t="shared" si="3"/>
        <v>1799832</v>
      </c>
      <c r="L26" s="42">
        <f t="shared" si="3"/>
        <v>1358.3460000000005</v>
      </c>
      <c r="M26" s="42">
        <f t="shared" si="3"/>
        <v>-247487</v>
      </c>
      <c r="N26" s="42">
        <f t="shared" si="3"/>
        <v>-247.48699999999928</v>
      </c>
      <c r="O26" s="43"/>
    </row>
    <row r="27" spans="2:265" x14ac:dyDescent="0.25">
      <c r="B27" s="44"/>
      <c r="C27" s="2"/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6173927</v>
      </c>
      <c r="F31" s="48">
        <f>+E31/$E$14</f>
        <v>6173.9269999999997</v>
      </c>
      <c r="G31" s="48">
        <f>401897+10119+514710+73945</f>
        <v>1000671</v>
      </c>
      <c r="H31" s="48">
        <f>+G31/$I$14</f>
        <v>1000.671</v>
      </c>
      <c r="I31" s="48">
        <v>500699</v>
      </c>
      <c r="J31" s="48">
        <v>0</v>
      </c>
      <c r="K31" s="49">
        <f t="shared" si="4"/>
        <v>6673899</v>
      </c>
      <c r="L31" s="49">
        <f>+K31/$K$14</f>
        <v>6673.8990000000003</v>
      </c>
      <c r="M31" s="49">
        <f t="shared" si="5"/>
        <v>499972</v>
      </c>
      <c r="N31" s="49">
        <f t="shared" si="5"/>
        <v>499.97200000000066</v>
      </c>
      <c r="O31" s="46"/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4"/>
        <v>214697</v>
      </c>
      <c r="L32" s="49">
        <f>+K32/$K$14</f>
        <v>214.697</v>
      </c>
      <c r="M32" s="49">
        <f t="shared" si="5"/>
        <v>0</v>
      </c>
      <c r="N32" s="49">
        <f t="shared" si="5"/>
        <v>0</v>
      </c>
      <c r="O32" s="46"/>
    </row>
    <row r="33" spans="2:15" x14ac:dyDescent="0.25">
      <c r="B33" s="44"/>
      <c r="C33" s="47" t="s">
        <v>30</v>
      </c>
      <c r="D33" s="47"/>
      <c r="E33" s="48">
        <v>-4341305</v>
      </c>
      <c r="F33" s="48">
        <f>+E33/$E$14</f>
        <v>-4341.3050000000003</v>
      </c>
      <c r="G33" s="48">
        <v>441486</v>
      </c>
      <c r="H33" s="48">
        <v>0</v>
      </c>
      <c r="I33" s="48">
        <f>488190+700755</f>
        <v>1188945</v>
      </c>
      <c r="J33" s="48">
        <f>+I33/$I$14</f>
        <v>1188.9449999999999</v>
      </c>
      <c r="K33" s="49">
        <f t="shared" si="4"/>
        <v>-5088764</v>
      </c>
      <c r="L33" s="49">
        <f t="shared" si="4"/>
        <v>-5530.25</v>
      </c>
      <c r="M33" s="49">
        <f t="shared" si="5"/>
        <v>-747459</v>
      </c>
      <c r="N33" s="49">
        <f>+M33/$M$14</f>
        <v>-747.45899999999995</v>
      </c>
      <c r="O33" s="46"/>
    </row>
    <row r="34" spans="2:15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5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5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5" x14ac:dyDescent="0.25">
      <c r="B37" s="44"/>
      <c r="C37" s="52"/>
      <c r="D37" s="52"/>
      <c r="E37" s="53"/>
      <c r="F37" s="53"/>
      <c r="G37" s="45"/>
      <c r="H37" s="45"/>
      <c r="I37" s="45"/>
      <c r="J37" s="45"/>
      <c r="K37" s="45"/>
      <c r="L37" s="45"/>
      <c r="M37" s="45"/>
      <c r="N37" s="45"/>
      <c r="O37" s="46"/>
    </row>
    <row r="38" spans="2:15" x14ac:dyDescent="0.25">
      <c r="B38" s="34"/>
      <c r="C38" s="35" t="s">
        <v>34</v>
      </c>
      <c r="D38" s="35"/>
      <c r="E38" s="42">
        <f t="shared" ref="E38:N38" si="6">E16+E26</f>
        <v>12169597</v>
      </c>
      <c r="F38" s="42">
        <f t="shared" si="6"/>
        <v>12169.596999999998</v>
      </c>
      <c r="G38" s="42">
        <f t="shared" si="6"/>
        <v>171550524</v>
      </c>
      <c r="H38" s="42">
        <f t="shared" si="6"/>
        <v>171109.038</v>
      </c>
      <c r="I38" s="42">
        <f t="shared" si="6"/>
        <v>172077448</v>
      </c>
      <c r="J38" s="42">
        <f t="shared" si="6"/>
        <v>171546.50400000002</v>
      </c>
      <c r="K38" s="42">
        <f t="shared" si="6"/>
        <v>11642673</v>
      </c>
      <c r="L38" s="42">
        <f t="shared" si="6"/>
        <v>11201.187000000002</v>
      </c>
      <c r="M38" s="42">
        <f t="shared" si="6"/>
        <v>-526924</v>
      </c>
      <c r="N38" s="42">
        <f t="shared" si="6"/>
        <v>-526.9239999999993</v>
      </c>
      <c r="O38" s="38"/>
    </row>
    <row r="39" spans="2:15" x14ac:dyDescent="0.25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2:15" x14ac:dyDescent="0.25">
      <c r="B40" s="57"/>
      <c r="C40" s="58"/>
      <c r="D40" s="59"/>
      <c r="G40" s="57"/>
      <c r="H40" s="57"/>
      <c r="I40" s="57"/>
      <c r="J40" s="57"/>
      <c r="K40" s="60"/>
      <c r="L40" s="60"/>
      <c r="M40" s="60"/>
      <c r="N40" s="57"/>
      <c r="O40" s="57"/>
    </row>
    <row r="41" spans="2:15" hidden="1" x14ac:dyDescent="0.25">
      <c r="C41" s="1"/>
      <c r="D41" s="1"/>
      <c r="E41" s="61"/>
      <c r="F41" s="61"/>
      <c r="G41" s="1"/>
      <c r="H41" s="1"/>
      <c r="I41" s="1"/>
      <c r="J41" s="1"/>
      <c r="K41" s="1"/>
      <c r="L41" s="1"/>
      <c r="M41" s="1"/>
    </row>
    <row r="42" spans="2:15" x14ac:dyDescent="0.25">
      <c r="C42" s="62" t="s">
        <v>35</v>
      </c>
    </row>
    <row r="43" spans="2:15" x14ac:dyDescent="0.25">
      <c r="C43" s="62"/>
    </row>
    <row r="44" spans="2:15" x14ac:dyDescent="0.25">
      <c r="B44" s="62" t="s">
        <v>36</v>
      </c>
      <c r="E44" s="63" t="s">
        <v>37</v>
      </c>
      <c r="F44" s="63"/>
      <c r="G44" s="63"/>
      <c r="H44" s="63"/>
      <c r="J44" s="64"/>
      <c r="K44" s="63" t="s">
        <v>38</v>
      </c>
      <c r="L44" s="63"/>
      <c r="M44" s="63"/>
      <c r="N44" s="63"/>
    </row>
    <row r="45" spans="2:15" x14ac:dyDescent="0.25">
      <c r="B45" s="62"/>
      <c r="E45" s="65"/>
      <c r="F45" s="65"/>
      <c r="L45" s="66"/>
    </row>
    <row r="46" spans="2:15" x14ac:dyDescent="0.25">
      <c r="B46" s="62"/>
      <c r="E46" s="65"/>
      <c r="F46" s="65"/>
      <c r="L46" s="67"/>
    </row>
    <row r="47" spans="2:15" x14ac:dyDescent="0.25">
      <c r="B47" s="62"/>
      <c r="E47" s="68"/>
      <c r="F47" s="68"/>
      <c r="G47" s="69"/>
      <c r="H47" s="69"/>
      <c r="J47" s="70"/>
      <c r="K47" s="69"/>
      <c r="L47" s="71"/>
      <c r="M47" s="69"/>
      <c r="N47" s="69"/>
    </row>
    <row r="48" spans="2:15" x14ac:dyDescent="0.25">
      <c r="B48" s="72" t="s">
        <v>39</v>
      </c>
      <c r="E48" s="63" t="s">
        <v>40</v>
      </c>
      <c r="F48" s="63"/>
      <c r="G48" s="63"/>
      <c r="H48" s="63"/>
      <c r="J48" s="62"/>
      <c r="K48" s="73" t="s">
        <v>41</v>
      </c>
      <c r="L48" s="73"/>
      <c r="M48" s="73"/>
      <c r="N48" s="73"/>
    </row>
    <row r="49" spans="2:14" x14ac:dyDescent="0.25">
      <c r="B49" s="74" t="s">
        <v>42</v>
      </c>
      <c r="E49" s="75" t="s">
        <v>43</v>
      </c>
      <c r="F49" s="75"/>
      <c r="G49" s="75"/>
      <c r="H49" s="75"/>
      <c r="J49" s="62"/>
      <c r="K49" s="73" t="s">
        <v>44</v>
      </c>
      <c r="L49" s="73"/>
      <c r="M49" s="73"/>
      <c r="N49" s="73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2019-01-30T13:58:25Z</dcterms:created>
  <dcterms:modified xsi:type="dcterms:W3CDTF">2019-01-30T13:58:44Z</dcterms:modified>
</cp:coreProperties>
</file>