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O46" i="1" l="1"/>
  <c r="N46" i="1"/>
  <c r="N49" i="1" s="1"/>
  <c r="M46" i="1"/>
  <c r="M49" i="1" s="1"/>
  <c r="L46" i="1"/>
  <c r="L49" i="1" s="1"/>
  <c r="O39" i="1"/>
  <c r="O38" i="1" s="1"/>
  <c r="M39" i="1"/>
  <c r="N38" i="1"/>
  <c r="M38" i="1"/>
  <c r="L38" i="1"/>
  <c r="O31" i="1"/>
  <c r="N31" i="1"/>
  <c r="M31" i="1"/>
  <c r="L31" i="1"/>
  <c r="H29" i="1"/>
  <c r="H28" i="1"/>
  <c r="H27" i="1"/>
  <c r="H24" i="1" s="1"/>
  <c r="O26" i="1"/>
  <c r="N26" i="1"/>
  <c r="M26" i="1"/>
  <c r="L26" i="1"/>
  <c r="H26" i="1"/>
  <c r="H25" i="1"/>
  <c r="G24" i="1"/>
  <c r="G31" i="1" s="1"/>
  <c r="F24" i="1"/>
  <c r="E24" i="1"/>
  <c r="E31" i="1" s="1"/>
  <c r="L51" i="1" s="1"/>
  <c r="L52" i="1" s="1"/>
  <c r="H22" i="1"/>
  <c r="H20" i="1" s="1"/>
  <c r="F22" i="1"/>
  <c r="G20" i="1"/>
  <c r="E20" i="1"/>
  <c r="F20" i="1" s="1"/>
  <c r="F31" i="1" s="1"/>
  <c r="M51" i="1" s="1"/>
  <c r="O17" i="1"/>
  <c r="H17" i="1"/>
  <c r="F17" i="1"/>
  <c r="O15" i="1"/>
  <c r="N15" i="1"/>
  <c r="M15" i="1"/>
  <c r="L15" i="1"/>
  <c r="O13" i="1"/>
  <c r="M13" i="1"/>
  <c r="O12" i="1"/>
  <c r="M12" i="1"/>
  <c r="O11" i="1"/>
  <c r="O10" i="1" s="1"/>
  <c r="M11" i="1"/>
  <c r="N10" i="1"/>
  <c r="M10" i="1"/>
  <c r="L10" i="1"/>
  <c r="H10" i="1"/>
  <c r="G10" i="1"/>
  <c r="F10" i="1"/>
  <c r="E10" i="1"/>
  <c r="O49" i="1" l="1"/>
  <c r="H31" i="1"/>
  <c r="N51" i="1"/>
  <c r="N52" i="1" s="1"/>
  <c r="O51" i="1" l="1"/>
</calcChain>
</file>

<file path=xl/sharedStrings.xml><?xml version="1.0" encoding="utf-8"?>
<sst xmlns="http://schemas.openxmlformats.org/spreadsheetml/2006/main" count="64" uniqueCount="62">
  <si>
    <t>Cuenta Pública 2021</t>
  </si>
  <si>
    <t>Estado de Actividades</t>
  </si>
  <si>
    <t>Del 1o de Enero al 28 de Febrero de 2021 y 2020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</si>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</sst>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2%20Febrero/Informaci&#243;n%20Contable%20Feb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-1055695</v>
          </cell>
          <cell r="N51">
            <v>933477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I41" zoomScale="110" zoomScaleNormal="110" workbookViewId="0">
      <selection activeCell="J27" sqref="J27:K27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2021</v>
      </c>
      <c r="F7" s="13">
        <v>2017</v>
      </c>
      <c r="G7" s="13">
        <v>2020</v>
      </c>
      <c r="H7" s="13">
        <v>2016</v>
      </c>
      <c r="I7" s="14"/>
      <c r="J7" s="12" t="s">
        <v>5</v>
      </c>
      <c r="K7" s="12"/>
      <c r="L7" s="13">
        <v>2021</v>
      </c>
      <c r="M7" s="13">
        <v>2017</v>
      </c>
      <c r="N7" s="13">
        <v>2020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2282290</v>
      </c>
      <c r="F10" s="28">
        <f>SUM(F11:F18)</f>
        <v>2214.6590000000001</v>
      </c>
      <c r="G10" s="28">
        <f>SUM(G11:G18)</f>
        <v>4403207</v>
      </c>
      <c r="H10" s="28">
        <f>SUM(H11:H18)</f>
        <v>4402.8019999999997</v>
      </c>
      <c r="I10" s="24"/>
      <c r="J10" s="21" t="s">
        <v>9</v>
      </c>
      <c r="K10" s="21"/>
      <c r="L10" s="28">
        <f>SUM(L11:L13)</f>
        <v>4096026</v>
      </c>
      <c r="M10" s="28">
        <f>SUM(M11:M13)</f>
        <v>4096.0260000000007</v>
      </c>
      <c r="N10" s="28">
        <f>SUM(N11:N13)</f>
        <v>5511704</v>
      </c>
      <c r="O10" s="28">
        <f>SUM(O11:O13)</f>
        <v>5511.7039999999997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3584358</v>
      </c>
      <c r="M11" s="33">
        <f>+L11/$L$9</f>
        <v>3584.3580000000002</v>
      </c>
      <c r="N11" s="33">
        <v>3864298</v>
      </c>
      <c r="O11" s="33">
        <f>+N11/$N$9</f>
        <v>3864.2979999999998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30282</v>
      </c>
      <c r="M12" s="33">
        <f>+L12/$L$9</f>
        <v>30.282</v>
      </c>
      <c r="N12" s="33">
        <v>110569</v>
      </c>
      <c r="O12" s="33">
        <f>+N12/$N$9</f>
        <v>110.569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481386</v>
      </c>
      <c r="M13" s="33">
        <f>+L13/$L$9</f>
        <v>481.38600000000002</v>
      </c>
      <c r="N13" s="33">
        <v>1536837</v>
      </c>
      <c r="O13" s="33">
        <f>+N13/$N$9</f>
        <v>1536.837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67631</v>
      </c>
      <c r="F15" s="33"/>
      <c r="G15" s="33">
        <v>405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2214659</v>
      </c>
      <c r="F17" s="28">
        <f>+E17/$E$9</f>
        <v>2214.6590000000001</v>
      </c>
      <c r="G17" s="33">
        <v>4402802</v>
      </c>
      <c r="H17" s="28">
        <f>+G17/$G$9</f>
        <v>4402.8019999999997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833334</v>
      </c>
      <c r="F20" s="28">
        <f>+E20/$E$9</f>
        <v>833.33399999999995</v>
      </c>
      <c r="G20" s="28">
        <f>SUM(G21:G22)</f>
        <v>2017013</v>
      </c>
      <c r="H20" s="28">
        <f>SUM(H21:H22)</f>
        <v>2017.0129999999999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833334</v>
      </c>
      <c r="F22" s="39">
        <f>+E22/$E$9</f>
        <v>833.33399999999995</v>
      </c>
      <c r="G22" s="38">
        <v>2017013</v>
      </c>
      <c r="H22" s="39">
        <f>+G22/$G$9</f>
        <v>2017.0129999999999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8293</v>
      </c>
      <c r="F24" s="28">
        <f>SUM(F25:F29)</f>
        <v>0</v>
      </c>
      <c r="G24" s="28">
        <f>SUM(G25:G29)</f>
        <v>108438</v>
      </c>
      <c r="H24" s="28">
        <f>SUM(H25:H29)</f>
        <v>108.438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8293</v>
      </c>
      <c r="F25" s="33">
        <v>0</v>
      </c>
      <c r="G25" s="33">
        <v>108438</v>
      </c>
      <c r="H25" s="39">
        <f>+G25/$G$9</f>
        <v>108.438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3123917</v>
      </c>
      <c r="F31" s="43">
        <f>+F24+F20+F10</f>
        <v>3047.9929999999999</v>
      </c>
      <c r="G31" s="43">
        <f>+G24+G20+G10</f>
        <v>6528658</v>
      </c>
      <c r="H31" s="43">
        <f>+H24+H20+H10</f>
        <v>6528.2529999999997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83586</v>
      </c>
      <c r="M38" s="45">
        <f>SUM(M39:M44)</f>
        <v>83.585999999999999</v>
      </c>
      <c r="N38" s="45">
        <f>SUM(N39:N44)</f>
        <v>83477</v>
      </c>
      <c r="O38" s="45">
        <f>SUM(O39:O44)</f>
        <v>83.477000000000004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83586</v>
      </c>
      <c r="M39" s="33">
        <f>+L39/$L$9</f>
        <v>83.585999999999999</v>
      </c>
      <c r="N39" s="33">
        <v>83477</v>
      </c>
      <c r="O39" s="33">
        <f>+N39/$N$9</f>
        <v>83.477000000000004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4179612</v>
      </c>
      <c r="M49" s="60">
        <f>+M46+M38+M31+M26+M15+M10</f>
        <v>4179.612000000001</v>
      </c>
      <c r="N49" s="60">
        <f>+N46+N38+N31+N26+N15+N10</f>
        <v>5595181</v>
      </c>
      <c r="O49" s="60">
        <f>+O46+O38+O31+O26+O15+O10</f>
        <v>5595.1809999999996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-1055695</v>
      </c>
      <c r="M51" s="60">
        <f>+F31-M49</f>
        <v>-1131.6190000000011</v>
      </c>
      <c r="N51" s="60">
        <f>+G31-N49</f>
        <v>933477</v>
      </c>
      <c r="O51" s="60">
        <f>+H31-O49</f>
        <v>933.07200000000012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2021-04-08T16:31:25Z</dcterms:created>
  <dcterms:modified xsi:type="dcterms:W3CDTF">2021-04-08T16:31:40Z</dcterms:modified>
</cp:coreProperties>
</file>