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K50" i="1" l="1"/>
  <c r="I50" i="1"/>
  <c r="G50" i="1"/>
  <c r="E50" i="1"/>
  <c r="C50" i="1"/>
  <c r="K49" i="1"/>
  <c r="I49" i="1"/>
  <c r="G49" i="1"/>
  <c r="E49" i="1"/>
  <c r="C49" i="1"/>
  <c r="K47" i="1"/>
  <c r="J47" i="1"/>
  <c r="L47" i="1" s="1"/>
  <c r="M47" i="1" s="1"/>
  <c r="I47" i="1"/>
  <c r="H47" i="1"/>
  <c r="E47" i="1"/>
  <c r="D47" i="1"/>
  <c r="C47" i="1"/>
  <c r="B47" i="1"/>
  <c r="F47" i="1" s="1"/>
  <c r="G47" i="1" s="1"/>
  <c r="K46" i="1"/>
  <c r="J46" i="1"/>
  <c r="L46" i="1" s="1"/>
  <c r="I46" i="1"/>
  <c r="H46" i="1"/>
  <c r="E46" i="1"/>
  <c r="D46" i="1"/>
  <c r="C46" i="1"/>
  <c r="B46" i="1"/>
  <c r="B52" i="1" s="1"/>
  <c r="M45" i="1"/>
  <c r="L45" i="1"/>
  <c r="K45" i="1"/>
  <c r="I45" i="1"/>
  <c r="G45" i="1"/>
  <c r="F45" i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K35" i="1"/>
  <c r="J35" i="1"/>
  <c r="J52" i="1" s="1"/>
  <c r="I35" i="1"/>
  <c r="H35" i="1"/>
  <c r="H52" i="1" s="1"/>
  <c r="E35" i="1"/>
  <c r="D35" i="1"/>
  <c r="D52" i="1" s="1"/>
  <c r="C35" i="1"/>
  <c r="K34" i="1"/>
  <c r="I34" i="1"/>
  <c r="G34" i="1"/>
  <c r="E34" i="1"/>
  <c r="C34" i="1"/>
  <c r="K33" i="1"/>
  <c r="I33" i="1"/>
  <c r="G33" i="1"/>
  <c r="E33" i="1"/>
  <c r="C33" i="1"/>
  <c r="K32" i="1"/>
  <c r="K52" i="1" s="1"/>
  <c r="I32" i="1"/>
  <c r="I52" i="1" s="1"/>
  <c r="G32" i="1"/>
  <c r="E32" i="1"/>
  <c r="E52" i="1" s="1"/>
  <c r="C32" i="1"/>
  <c r="C52" i="1" s="1"/>
  <c r="J25" i="1"/>
  <c r="H25" i="1"/>
  <c r="D25" i="1"/>
  <c r="B25" i="1"/>
  <c r="M23" i="1"/>
  <c r="K23" i="1"/>
  <c r="I23" i="1"/>
  <c r="G23" i="1"/>
  <c r="E23" i="1"/>
  <c r="L22" i="1"/>
  <c r="M22" i="1" s="1"/>
  <c r="K22" i="1"/>
  <c r="I22" i="1"/>
  <c r="F22" i="1"/>
  <c r="G22" i="1" s="1"/>
  <c r="E22" i="1"/>
  <c r="C22" i="1"/>
  <c r="C25" i="1" s="1"/>
  <c r="M21" i="1"/>
  <c r="K21" i="1"/>
  <c r="I21" i="1"/>
  <c r="G21" i="1"/>
  <c r="E21" i="1"/>
  <c r="M20" i="1"/>
  <c r="L20" i="1"/>
  <c r="K20" i="1"/>
  <c r="I20" i="1"/>
  <c r="G20" i="1"/>
  <c r="F20" i="1"/>
  <c r="E20" i="1"/>
  <c r="C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L14" i="1"/>
  <c r="L25" i="1" s="1"/>
  <c r="K14" i="1"/>
  <c r="I14" i="1"/>
  <c r="F14" i="1"/>
  <c r="F25" i="1" s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K25" i="1" s="1"/>
  <c r="I10" i="1"/>
  <c r="I25" i="1" s="1"/>
  <c r="G10" i="1"/>
  <c r="E10" i="1"/>
  <c r="E25" i="1" s="1"/>
  <c r="M46" i="1" l="1"/>
  <c r="L52" i="1"/>
  <c r="M52" i="1"/>
  <c r="G14" i="1"/>
  <c r="G25" i="1" s="1"/>
  <c r="M14" i="1"/>
  <c r="M25" i="1" s="1"/>
  <c r="F35" i="1"/>
  <c r="L35" i="1"/>
  <c r="F46" i="1"/>
  <c r="G46" i="1" s="1"/>
  <c r="G35" i="1" l="1"/>
  <c r="G52" i="1" s="1"/>
  <c r="F52" i="1"/>
</calcChain>
</file>

<file path=xl/sharedStrings.xml><?xml version="1.0" encoding="utf-8"?>
<sst xmlns="http://schemas.openxmlformats.org/spreadsheetml/2006/main" count="72" uniqueCount="45">
  <si>
    <t>Cuenta Pública 2019</t>
  </si>
  <si>
    <t>Fideicomiso Garante de la Orquesta Sinfónica de Yucatán</t>
  </si>
  <si>
    <t>Estado Analítico de Ingresos</t>
  </si>
  <si>
    <t>Del 1 de Enero al 30 de Junio de 2019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</si>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</sst>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zoomScale="90" zoomScaleNormal="90" workbookViewId="0">
      <selection activeCell="A39" sqref="A39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1066</v>
      </c>
      <c r="E14" s="23">
        <f t="shared" si="0"/>
        <v>1.0660000000000001</v>
      </c>
      <c r="F14" s="22">
        <f>+B14+D14</f>
        <v>1066</v>
      </c>
      <c r="G14" s="23">
        <f t="shared" si="1"/>
        <v>1.0660000000000001</v>
      </c>
      <c r="H14" s="22">
        <v>1066</v>
      </c>
      <c r="I14" s="23">
        <f t="shared" si="2"/>
        <v>1.0660000000000001</v>
      </c>
      <c r="J14" s="22">
        <v>1066</v>
      </c>
      <c r="K14" s="23">
        <f t="shared" si="3"/>
        <v>1.0660000000000001</v>
      </c>
      <c r="L14" s="22">
        <f>+J14-B14</f>
        <v>1066</v>
      </c>
      <c r="M14" s="23">
        <f t="shared" si="4"/>
        <v>1.0660000000000001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4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1" t="s">
        <v>21</v>
      </c>
      <c r="B20" s="22">
        <v>12747550</v>
      </c>
      <c r="C20" s="23">
        <f>+B20/$B$9</f>
        <v>12747.55</v>
      </c>
      <c r="D20" s="22">
        <v>-1066</v>
      </c>
      <c r="E20" s="23">
        <f t="shared" si="0"/>
        <v>-1.0660000000000001</v>
      </c>
      <c r="F20" s="22">
        <f>+B20+D20</f>
        <v>12746484</v>
      </c>
      <c r="G20" s="23">
        <f t="shared" si="1"/>
        <v>12746.484</v>
      </c>
      <c r="H20" s="22">
        <v>8103184</v>
      </c>
      <c r="I20" s="23">
        <f>+H20/$H$9</f>
        <v>8103.1840000000002</v>
      </c>
      <c r="J20" s="22">
        <v>8103184</v>
      </c>
      <c r="K20" s="23">
        <f>+J20/$J$9</f>
        <v>8103.1840000000002</v>
      </c>
      <c r="L20" s="22">
        <f>+J20-B20</f>
        <v>-4644366</v>
      </c>
      <c r="M20" s="23">
        <f t="shared" si="4"/>
        <v>-4644.366</v>
      </c>
    </row>
    <row r="21" spans="1:14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4" x14ac:dyDescent="0.25">
      <c r="A22" s="21" t="s">
        <v>23</v>
      </c>
      <c r="B22" s="22">
        <v>30000000</v>
      </c>
      <c r="C22" s="23">
        <f>+B22/$B$9</f>
        <v>30000</v>
      </c>
      <c r="D22" s="22">
        <v>0</v>
      </c>
      <c r="E22" s="23">
        <f t="shared" si="0"/>
        <v>0</v>
      </c>
      <c r="F22" s="22">
        <f>+B22+D22</f>
        <v>30000000</v>
      </c>
      <c r="G22" s="23">
        <f t="shared" si="1"/>
        <v>30000</v>
      </c>
      <c r="H22" s="22">
        <v>13931403</v>
      </c>
      <c r="I22" s="23">
        <f t="shared" si="2"/>
        <v>13931.403</v>
      </c>
      <c r="J22" s="22">
        <v>13931403</v>
      </c>
      <c r="K22" s="23">
        <f t="shared" si="3"/>
        <v>13931.403</v>
      </c>
      <c r="L22" s="22">
        <f>+J22-B22</f>
        <v>-16068597</v>
      </c>
      <c r="M22" s="23">
        <f t="shared" si="4"/>
        <v>-16068.597</v>
      </c>
    </row>
    <row r="23" spans="1:14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4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4" x14ac:dyDescent="0.25">
      <c r="A25" s="31" t="s">
        <v>25</v>
      </c>
      <c r="B25" s="32">
        <f t="shared" ref="B25:K25" si="5">SUM(B10:B24)</f>
        <v>42747550</v>
      </c>
      <c r="C25" s="33">
        <f t="shared" si="5"/>
        <v>42747.55</v>
      </c>
      <c r="D25" s="32">
        <f t="shared" si="5"/>
        <v>0</v>
      </c>
      <c r="E25" s="32">
        <f t="shared" si="5"/>
        <v>0</v>
      </c>
      <c r="F25" s="32">
        <f t="shared" si="5"/>
        <v>42747550</v>
      </c>
      <c r="G25" s="33">
        <f t="shared" si="5"/>
        <v>42747.55</v>
      </c>
      <c r="H25" s="32">
        <f>SUM(H10:H24)</f>
        <v>22035653</v>
      </c>
      <c r="I25" s="33">
        <f t="shared" si="5"/>
        <v>22035.652999999998</v>
      </c>
      <c r="J25" s="32">
        <f>SUM(J10:J24)</f>
        <v>22035653</v>
      </c>
      <c r="K25" s="33">
        <f t="shared" si="5"/>
        <v>22035.652999999998</v>
      </c>
      <c r="L25" s="34">
        <f>SUM(L10:L23)</f>
        <v>-20711897</v>
      </c>
      <c r="M25" s="35">
        <f>SUM(M10:M23)</f>
        <v>-20711.897000000001</v>
      </c>
      <c r="N25" s="36"/>
    </row>
    <row r="26" spans="1:14" ht="12.75" customHeight="1" x14ac:dyDescent="0.25">
      <c r="G26" s="37"/>
      <c r="H26" s="38" t="s">
        <v>26</v>
      </c>
      <c r="I26" s="39"/>
      <c r="J26" s="39"/>
      <c r="K26" s="40"/>
      <c r="L26" s="41"/>
      <c r="M26" s="42"/>
    </row>
    <row r="27" spans="1:14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4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4" x14ac:dyDescent="0.25">
      <c r="A30" s="20"/>
      <c r="B30" s="44">
        <v>1000</v>
      </c>
      <c r="C30" s="44"/>
      <c r="D30" s="44">
        <v>1000</v>
      </c>
      <c r="E30" s="44"/>
      <c r="F30" s="44">
        <v>1000</v>
      </c>
      <c r="G30" s="44"/>
      <c r="H30" s="44">
        <v>1000</v>
      </c>
      <c r="I30" s="44"/>
      <c r="J30" s="44">
        <v>1000</v>
      </c>
      <c r="K30" s="44"/>
      <c r="L30" s="44">
        <v>1000</v>
      </c>
      <c r="M30" s="45"/>
    </row>
    <row r="31" spans="1:14" x14ac:dyDescent="0.25">
      <c r="A31" s="46" t="s">
        <v>29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4" x14ac:dyDescent="0.25">
      <c r="A32" s="47" t="s">
        <v>13</v>
      </c>
      <c r="B32" s="48">
        <v>0</v>
      </c>
      <c r="C32" s="23">
        <f>+B32/$B$30</f>
        <v>0</v>
      </c>
      <c r="D32" s="49">
        <v>0</v>
      </c>
      <c r="E32" s="23">
        <f>+D32/$D$30</f>
        <v>0</v>
      </c>
      <c r="F32" s="49">
        <v>0</v>
      </c>
      <c r="G32" s="23">
        <f>+F32/$F$30</f>
        <v>0</v>
      </c>
      <c r="H32" s="49">
        <v>0</v>
      </c>
      <c r="I32" s="23">
        <f>+H32/$H$30</f>
        <v>0</v>
      </c>
      <c r="J32" s="49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7" t="s">
        <v>15</v>
      </c>
      <c r="B33" s="48">
        <v>0</v>
      </c>
      <c r="C33" s="23">
        <f>+B33/$B$30</f>
        <v>0</v>
      </c>
      <c r="D33" s="49">
        <v>0</v>
      </c>
      <c r="E33" s="23">
        <f>+D33/$D$30</f>
        <v>0</v>
      </c>
      <c r="F33" s="49">
        <v>0</v>
      </c>
      <c r="G33" s="23">
        <f t="shared" ref="G33:G42" si="6">+F33/$F$30</f>
        <v>0</v>
      </c>
      <c r="H33" s="49">
        <v>0</v>
      </c>
      <c r="I33" s="23">
        <f t="shared" ref="I33:I42" si="7">+H33/$H$30</f>
        <v>0</v>
      </c>
      <c r="J33" s="49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7" t="s">
        <v>16</v>
      </c>
      <c r="B34" s="48">
        <v>0</v>
      </c>
      <c r="C34" s="23">
        <f>+B34/$B$30</f>
        <v>0</v>
      </c>
      <c r="D34" s="49">
        <v>0</v>
      </c>
      <c r="E34" s="23">
        <f t="shared" ref="E34:E42" si="9">+D34/$D$30</f>
        <v>0</v>
      </c>
      <c r="F34" s="49">
        <v>0</v>
      </c>
      <c r="G34" s="23">
        <f t="shared" si="6"/>
        <v>0</v>
      </c>
      <c r="H34" s="49">
        <v>0</v>
      </c>
      <c r="I34" s="23">
        <f t="shared" si="7"/>
        <v>0</v>
      </c>
      <c r="J34" s="49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7" t="s">
        <v>17</v>
      </c>
      <c r="B35" s="48">
        <v>0</v>
      </c>
      <c r="C35" s="23">
        <f t="shared" ref="C35:C42" si="10">+B35/$B$30</f>
        <v>0</v>
      </c>
      <c r="D35" s="49">
        <f>+D14</f>
        <v>1066</v>
      </c>
      <c r="E35" s="23">
        <f t="shared" si="9"/>
        <v>1.0660000000000001</v>
      </c>
      <c r="F35" s="50">
        <f>+B35+D35</f>
        <v>1066</v>
      </c>
      <c r="G35" s="23">
        <f t="shared" si="6"/>
        <v>1.0660000000000001</v>
      </c>
      <c r="H35" s="49">
        <f>+H14</f>
        <v>1066</v>
      </c>
      <c r="I35" s="23">
        <f t="shared" si="7"/>
        <v>1.0660000000000001</v>
      </c>
      <c r="J35" s="49">
        <f>+J14</f>
        <v>1066</v>
      </c>
      <c r="K35" s="23">
        <f t="shared" si="8"/>
        <v>1.0660000000000001</v>
      </c>
      <c r="L35" s="51">
        <f>+J35-B35</f>
        <v>1066</v>
      </c>
      <c r="M35" s="23">
        <v>0</v>
      </c>
    </row>
    <row r="36" spans="1:14" x14ac:dyDescent="0.25">
      <c r="A36" s="46" t="s">
        <v>18</v>
      </c>
      <c r="B36" s="48">
        <v>0</v>
      </c>
      <c r="C36" s="23">
        <f t="shared" si="10"/>
        <v>0</v>
      </c>
      <c r="D36" s="49">
        <v>0</v>
      </c>
      <c r="E36" s="23">
        <f t="shared" si="9"/>
        <v>0</v>
      </c>
      <c r="F36" s="49">
        <v>0</v>
      </c>
      <c r="G36" s="23">
        <f t="shared" si="6"/>
        <v>0</v>
      </c>
      <c r="H36" s="49">
        <v>0</v>
      </c>
      <c r="I36" s="23">
        <f t="shared" si="7"/>
        <v>0</v>
      </c>
      <c r="J36" s="49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6" t="s">
        <v>19</v>
      </c>
      <c r="B37" s="48">
        <v>0</v>
      </c>
      <c r="C37" s="23">
        <f t="shared" si="10"/>
        <v>0</v>
      </c>
      <c r="D37" s="49">
        <v>0</v>
      </c>
      <c r="E37" s="23">
        <f t="shared" si="9"/>
        <v>0</v>
      </c>
      <c r="F37" s="49">
        <v>0</v>
      </c>
      <c r="G37" s="23">
        <f t="shared" si="6"/>
        <v>0</v>
      </c>
      <c r="H37" s="49">
        <v>0</v>
      </c>
      <c r="I37" s="23">
        <f t="shared" si="7"/>
        <v>0</v>
      </c>
      <c r="J37" s="49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7" t="s">
        <v>20</v>
      </c>
      <c r="B38" s="48">
        <v>0</v>
      </c>
      <c r="C38" s="23">
        <f>+B38/$B$30</f>
        <v>0</v>
      </c>
      <c r="D38" s="49">
        <v>0</v>
      </c>
      <c r="E38" s="23">
        <f t="shared" si="9"/>
        <v>0</v>
      </c>
      <c r="F38" s="49">
        <v>0</v>
      </c>
      <c r="G38" s="23">
        <f t="shared" si="6"/>
        <v>0</v>
      </c>
      <c r="H38" s="49">
        <v>0</v>
      </c>
      <c r="I38" s="23">
        <f t="shared" si="7"/>
        <v>0</v>
      </c>
      <c r="J38" s="49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6" t="s">
        <v>18</v>
      </c>
      <c r="B39" s="48">
        <v>0</v>
      </c>
      <c r="C39" s="23">
        <f>+B39/$B$30</f>
        <v>0</v>
      </c>
      <c r="D39" s="49">
        <v>0</v>
      </c>
      <c r="E39" s="23">
        <f t="shared" si="9"/>
        <v>0</v>
      </c>
      <c r="F39" s="49">
        <v>0</v>
      </c>
      <c r="G39" s="23">
        <f t="shared" si="6"/>
        <v>0</v>
      </c>
      <c r="H39" s="49">
        <v>0</v>
      </c>
      <c r="I39" s="23">
        <f t="shared" si="7"/>
        <v>0</v>
      </c>
      <c r="J39" s="49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6" t="s">
        <v>19</v>
      </c>
      <c r="B40" s="48">
        <v>0</v>
      </c>
      <c r="C40" s="23">
        <f t="shared" si="10"/>
        <v>0</v>
      </c>
      <c r="D40" s="49">
        <v>0</v>
      </c>
      <c r="E40" s="23">
        <f t="shared" si="9"/>
        <v>0</v>
      </c>
      <c r="F40" s="49">
        <v>0</v>
      </c>
      <c r="G40" s="23">
        <f t="shared" si="6"/>
        <v>0</v>
      </c>
      <c r="H40" s="49">
        <v>0</v>
      </c>
      <c r="I40" s="23">
        <f t="shared" si="7"/>
        <v>0</v>
      </c>
      <c r="J40" s="49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7" t="s">
        <v>22</v>
      </c>
      <c r="B41" s="48">
        <v>0</v>
      </c>
      <c r="C41" s="23">
        <f t="shared" si="10"/>
        <v>0</v>
      </c>
      <c r="D41" s="49">
        <v>0</v>
      </c>
      <c r="E41" s="23">
        <f t="shared" si="9"/>
        <v>0</v>
      </c>
      <c r="F41" s="49">
        <v>0</v>
      </c>
      <c r="G41" s="23">
        <f t="shared" si="6"/>
        <v>0</v>
      </c>
      <c r="H41" s="49">
        <v>0</v>
      </c>
      <c r="I41" s="23">
        <f t="shared" si="7"/>
        <v>0</v>
      </c>
      <c r="J41" s="49">
        <v>0</v>
      </c>
      <c r="K41" s="23">
        <f t="shared" si="8"/>
        <v>0</v>
      </c>
      <c r="L41" s="22">
        <v>0</v>
      </c>
      <c r="M41" s="23">
        <v>0</v>
      </c>
      <c r="N41" s="52"/>
    </row>
    <row r="42" spans="1:14" x14ac:dyDescent="0.25">
      <c r="A42" s="47" t="s">
        <v>23</v>
      </c>
      <c r="B42" s="48">
        <v>0</v>
      </c>
      <c r="C42" s="23">
        <f t="shared" si="10"/>
        <v>0</v>
      </c>
      <c r="D42" s="49">
        <v>0</v>
      </c>
      <c r="E42" s="23">
        <f t="shared" si="9"/>
        <v>0</v>
      </c>
      <c r="F42" s="49">
        <v>0</v>
      </c>
      <c r="G42" s="23">
        <f t="shared" si="6"/>
        <v>0</v>
      </c>
      <c r="H42" s="49">
        <v>0</v>
      </c>
      <c r="I42" s="23">
        <f t="shared" si="7"/>
        <v>0</v>
      </c>
      <c r="J42" s="49">
        <v>0</v>
      </c>
      <c r="K42" s="23">
        <f t="shared" si="8"/>
        <v>0</v>
      </c>
      <c r="L42" s="22">
        <v>0</v>
      </c>
      <c r="M42" s="23">
        <v>0</v>
      </c>
      <c r="N42" s="52" t="s">
        <v>30</v>
      </c>
    </row>
    <row r="43" spans="1:14" x14ac:dyDescent="0.25">
      <c r="A43" s="47"/>
      <c r="B43" s="48"/>
      <c r="C43" s="23"/>
      <c r="D43" s="49"/>
      <c r="E43" s="23"/>
      <c r="F43" s="49"/>
      <c r="G43" s="23"/>
      <c r="H43" s="22"/>
      <c r="I43" s="53"/>
      <c r="J43" s="54"/>
      <c r="K43" s="53"/>
      <c r="L43" s="54"/>
      <c r="M43" s="53"/>
      <c r="N43" s="52"/>
    </row>
    <row r="44" spans="1:14" x14ac:dyDescent="0.25">
      <c r="A44" s="55" t="s">
        <v>31</v>
      </c>
      <c r="B44" s="56"/>
      <c r="C44" s="57"/>
      <c r="D44" s="50"/>
      <c r="E44" s="57"/>
      <c r="F44" s="50"/>
      <c r="G44" s="57"/>
      <c r="H44" s="58"/>
      <c r="I44" s="59"/>
      <c r="J44" s="51"/>
      <c r="K44" s="59"/>
      <c r="L44" s="51"/>
      <c r="M44" s="59"/>
      <c r="N44" s="52" t="s">
        <v>32</v>
      </c>
    </row>
    <row r="45" spans="1:14" x14ac:dyDescent="0.25">
      <c r="A45" s="60" t="s">
        <v>14</v>
      </c>
      <c r="B45" s="56">
        <v>0</v>
      </c>
      <c r="C45" s="23">
        <f t="shared" ref="C45:C50" si="11">+B45/$B$30</f>
        <v>0</v>
      </c>
      <c r="D45" s="50">
        <v>0</v>
      </c>
      <c r="E45" s="23">
        <f t="shared" ref="E45:E50" si="12">+D45/$D$30</f>
        <v>0</v>
      </c>
      <c r="F45" s="50">
        <f>+B45+D45</f>
        <v>0</v>
      </c>
      <c r="G45" s="23">
        <f t="shared" ref="G45:G50" si="13">+F45/$F$30</f>
        <v>0</v>
      </c>
      <c r="H45" s="58">
        <v>0</v>
      </c>
      <c r="I45" s="23">
        <f t="shared" ref="I45:I50" si="14">+H45/$H$30</f>
        <v>0</v>
      </c>
      <c r="J45" s="51">
        <v>0</v>
      </c>
      <c r="K45" s="23">
        <f t="shared" ref="K45:K50" si="15">+J45/$J$30</f>
        <v>0</v>
      </c>
      <c r="L45" s="51">
        <f>+J45-B45</f>
        <v>0</v>
      </c>
      <c r="M45" s="59">
        <f>+L45/$L$30</f>
        <v>0</v>
      </c>
      <c r="N45" s="52"/>
    </row>
    <row r="46" spans="1:14" x14ac:dyDescent="0.25">
      <c r="A46" s="60" t="s">
        <v>21</v>
      </c>
      <c r="B46" s="56">
        <f>+B20</f>
        <v>12747550</v>
      </c>
      <c r="C46" s="23">
        <f t="shared" si="11"/>
        <v>12747.55</v>
      </c>
      <c r="D46" s="50">
        <f>+D20</f>
        <v>-1066</v>
      </c>
      <c r="E46" s="23">
        <f t="shared" si="12"/>
        <v>-1.0660000000000001</v>
      </c>
      <c r="F46" s="50">
        <f>+B46+D46</f>
        <v>12746484</v>
      </c>
      <c r="G46" s="23">
        <f t="shared" si="13"/>
        <v>12746.484</v>
      </c>
      <c r="H46" s="58">
        <f>+H20</f>
        <v>8103184</v>
      </c>
      <c r="I46" s="23">
        <f t="shared" si="14"/>
        <v>8103.1840000000002</v>
      </c>
      <c r="J46" s="58">
        <f>+J20</f>
        <v>8103184</v>
      </c>
      <c r="K46" s="23">
        <f t="shared" si="15"/>
        <v>8103.1840000000002</v>
      </c>
      <c r="L46" s="51">
        <f>+J46-B46</f>
        <v>-4644366</v>
      </c>
      <c r="M46" s="59">
        <f>+L46/$L$30</f>
        <v>-4644.366</v>
      </c>
      <c r="N46" s="52"/>
    </row>
    <row r="47" spans="1:14" x14ac:dyDescent="0.25">
      <c r="A47" s="60" t="s">
        <v>23</v>
      </c>
      <c r="B47" s="56">
        <f>+B22</f>
        <v>30000000</v>
      </c>
      <c r="C47" s="23">
        <f t="shared" si="11"/>
        <v>30000</v>
      </c>
      <c r="D47" s="50">
        <f>+D22</f>
        <v>0</v>
      </c>
      <c r="E47" s="23">
        <f t="shared" si="12"/>
        <v>0</v>
      </c>
      <c r="F47" s="50">
        <f>+B47+D47</f>
        <v>30000000</v>
      </c>
      <c r="G47" s="23">
        <f t="shared" si="13"/>
        <v>30000</v>
      </c>
      <c r="H47" s="58">
        <f>+H22</f>
        <v>13931403</v>
      </c>
      <c r="I47" s="23">
        <f t="shared" si="14"/>
        <v>13931.403</v>
      </c>
      <c r="J47" s="58">
        <f>+J22</f>
        <v>13931403</v>
      </c>
      <c r="K47" s="23">
        <f t="shared" si="15"/>
        <v>13931.403</v>
      </c>
      <c r="L47" s="51">
        <f>+J47-B47</f>
        <v>-16068597</v>
      </c>
      <c r="M47" s="59">
        <f>+L47/$L$30</f>
        <v>-16068.597</v>
      </c>
      <c r="N47" s="52" t="s">
        <v>33</v>
      </c>
    </row>
    <row r="48" spans="1:14" x14ac:dyDescent="0.25">
      <c r="A48" s="47"/>
      <c r="B48" s="61"/>
      <c r="C48" s="62"/>
      <c r="D48" s="49"/>
      <c r="E48" s="62"/>
      <c r="F48" s="49"/>
      <c r="G48" s="23"/>
      <c r="H48" s="22"/>
      <c r="I48" s="53"/>
      <c r="J48" s="54"/>
      <c r="K48" s="53"/>
      <c r="L48" s="54"/>
      <c r="M48" s="53"/>
      <c r="N48" s="52"/>
    </row>
    <row r="49" spans="1:14" x14ac:dyDescent="0.25">
      <c r="A49" s="47" t="s">
        <v>24</v>
      </c>
      <c r="B49" s="48">
        <v>0</v>
      </c>
      <c r="C49" s="23">
        <f t="shared" si="11"/>
        <v>0</v>
      </c>
      <c r="D49" s="49">
        <v>0</v>
      </c>
      <c r="E49" s="23">
        <f t="shared" si="12"/>
        <v>0</v>
      </c>
      <c r="F49" s="49">
        <v>0</v>
      </c>
      <c r="G49" s="23">
        <f t="shared" si="13"/>
        <v>0</v>
      </c>
      <c r="H49" s="49">
        <v>0</v>
      </c>
      <c r="I49" s="23">
        <f t="shared" si="14"/>
        <v>0</v>
      </c>
      <c r="J49" s="49">
        <v>0</v>
      </c>
      <c r="K49" s="23">
        <f t="shared" si="15"/>
        <v>0</v>
      </c>
      <c r="L49" s="22">
        <v>0</v>
      </c>
      <c r="M49" s="23">
        <v>0</v>
      </c>
      <c r="N49" s="63"/>
    </row>
    <row r="50" spans="1:14" x14ac:dyDescent="0.25">
      <c r="A50" s="46" t="s">
        <v>34</v>
      </c>
      <c r="B50" s="48">
        <v>0</v>
      </c>
      <c r="C50" s="23">
        <f t="shared" si="11"/>
        <v>0</v>
      </c>
      <c r="D50" s="49">
        <v>0</v>
      </c>
      <c r="E50" s="23">
        <f t="shared" si="12"/>
        <v>0</v>
      </c>
      <c r="F50" s="49">
        <v>0</v>
      </c>
      <c r="G50" s="23">
        <f t="shared" si="13"/>
        <v>0</v>
      </c>
      <c r="H50" s="49">
        <v>0</v>
      </c>
      <c r="I50" s="23">
        <f t="shared" si="14"/>
        <v>0</v>
      </c>
      <c r="J50" s="49">
        <v>0</v>
      </c>
      <c r="K50" s="23">
        <f t="shared" si="15"/>
        <v>0</v>
      </c>
      <c r="L50" s="22">
        <v>0</v>
      </c>
      <c r="M50" s="23">
        <v>0</v>
      </c>
      <c r="N50" s="36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42747550</v>
      </c>
      <c r="C52" s="68">
        <f t="shared" si="16"/>
        <v>42747.55</v>
      </c>
      <c r="D52" s="67">
        <f t="shared" si="16"/>
        <v>0</v>
      </c>
      <c r="E52" s="68">
        <f t="shared" si="16"/>
        <v>0</v>
      </c>
      <c r="F52" s="67">
        <f t="shared" si="16"/>
        <v>42747550</v>
      </c>
      <c r="G52" s="68">
        <f t="shared" si="16"/>
        <v>42747.55</v>
      </c>
      <c r="H52" s="67">
        <f t="shared" si="16"/>
        <v>22035653</v>
      </c>
      <c r="I52" s="68">
        <f t="shared" si="16"/>
        <v>22035.652999999998</v>
      </c>
      <c r="J52" s="67">
        <f>SUM(J32:J50)</f>
        <v>22035653</v>
      </c>
      <c r="K52" s="68">
        <f t="shared" si="16"/>
        <v>22035.652999999998</v>
      </c>
      <c r="L52" s="34">
        <f>+L46+L47+L35</f>
        <v>-20711897</v>
      </c>
      <c r="M52" s="35">
        <f>SUM(M32:M50)</f>
        <v>-20712.963</v>
      </c>
    </row>
    <row r="53" spans="1:14" x14ac:dyDescent="0.25">
      <c r="G53" s="37"/>
      <c r="H53" s="38" t="s">
        <v>26</v>
      </c>
      <c r="I53" s="39"/>
      <c r="J53" s="39"/>
      <c r="K53" s="40"/>
      <c r="L53" s="41"/>
      <c r="M53" s="42"/>
    </row>
    <row r="55" spans="1:14" x14ac:dyDescent="0.25">
      <c r="A55" s="52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1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1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2019-07-19T16:08:35Z</dcterms:created>
  <dcterms:modified xsi:type="dcterms:W3CDTF">2019-07-19T16:09:09Z</dcterms:modified>
</cp:coreProperties>
</file>