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315" windowHeight="9030"/>
  </bookViews>
  <sheets>
    <sheet name="Anal de Ing" sheetId="1" r:id="rId1"/>
  </sheets>
  <definedNames>
    <definedName name="_xlnm.Print_Area" localSheetId="0">'Anal de Ing'!$A$1:$M$62</definedName>
  </definedNames>
  <calcPr calcId="145621"/>
</workbook>
</file>

<file path=xl/calcChain.xml><?xml version="1.0" encoding="utf-8"?>
<calcChain xmlns="http://schemas.openxmlformats.org/spreadsheetml/2006/main">
  <c r="K43" i="1" l="1"/>
  <c r="I43" i="1"/>
  <c r="G43" i="1"/>
  <c r="E43" i="1"/>
  <c r="C43" i="1"/>
  <c r="K42" i="1"/>
  <c r="I42" i="1"/>
  <c r="G42" i="1"/>
  <c r="E42" i="1"/>
  <c r="C42" i="1"/>
  <c r="J40" i="1"/>
  <c r="K40" i="1" s="1"/>
  <c r="I40" i="1"/>
  <c r="H40" i="1"/>
  <c r="E40" i="1"/>
  <c r="D40" i="1"/>
  <c r="B40" i="1"/>
  <c r="C40" i="1" s="1"/>
  <c r="J39" i="1"/>
  <c r="K39" i="1" s="1"/>
  <c r="I39" i="1"/>
  <c r="H39" i="1"/>
  <c r="E39" i="1"/>
  <c r="D39" i="1"/>
  <c r="L38" i="1"/>
  <c r="J38" i="1"/>
  <c r="I38" i="1"/>
  <c r="I36" i="1" s="1"/>
  <c r="I45" i="1" s="1"/>
  <c r="H38" i="1"/>
  <c r="H36" i="1" s="1"/>
  <c r="H45" i="1" s="1"/>
  <c r="D38" i="1"/>
  <c r="D36" i="1" s="1"/>
  <c r="D45" i="1" s="1"/>
  <c r="B38" i="1"/>
  <c r="C38" i="1" s="1"/>
  <c r="L37" i="1"/>
  <c r="M37" i="1" s="1"/>
  <c r="K37" i="1"/>
  <c r="I37" i="1"/>
  <c r="F37" i="1"/>
  <c r="G37" i="1" s="1"/>
  <c r="E37" i="1"/>
  <c r="C37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L31" i="1"/>
  <c r="K31" i="1"/>
  <c r="I31" i="1"/>
  <c r="F31" i="1"/>
  <c r="G31" i="1" s="1"/>
  <c r="E31" i="1"/>
  <c r="C31" i="1"/>
  <c r="K30" i="1"/>
  <c r="I30" i="1"/>
  <c r="G30" i="1"/>
  <c r="E30" i="1"/>
  <c r="C30" i="1"/>
  <c r="K29" i="1"/>
  <c r="K45" i="1" s="1"/>
  <c r="I29" i="1"/>
  <c r="G29" i="1"/>
  <c r="E29" i="1"/>
  <c r="C29" i="1"/>
  <c r="K28" i="1"/>
  <c r="I28" i="1"/>
  <c r="G28" i="1"/>
  <c r="E28" i="1"/>
  <c r="C28" i="1"/>
  <c r="J21" i="1"/>
  <c r="H21" i="1"/>
  <c r="D21" i="1"/>
  <c r="M19" i="1"/>
  <c r="K19" i="1"/>
  <c r="I19" i="1"/>
  <c r="G19" i="1"/>
  <c r="E19" i="1"/>
  <c r="L18" i="1"/>
  <c r="M18" i="1" s="1"/>
  <c r="K18" i="1"/>
  <c r="I18" i="1"/>
  <c r="F18" i="1"/>
  <c r="G18" i="1" s="1"/>
  <c r="E18" i="1"/>
  <c r="C18" i="1"/>
  <c r="M17" i="1"/>
  <c r="K17" i="1"/>
  <c r="I17" i="1"/>
  <c r="G17" i="1"/>
  <c r="E17" i="1"/>
  <c r="K16" i="1"/>
  <c r="I16" i="1"/>
  <c r="E16" i="1"/>
  <c r="B16" i="1"/>
  <c r="C16" i="1" s="1"/>
  <c r="C21" i="1" s="1"/>
  <c r="M15" i="1"/>
  <c r="K15" i="1"/>
  <c r="I15" i="1"/>
  <c r="G15" i="1"/>
  <c r="E15" i="1"/>
  <c r="L14" i="1"/>
  <c r="M14" i="1" s="1"/>
  <c r="K14" i="1"/>
  <c r="K38" i="1" s="1"/>
  <c r="K36" i="1" s="1"/>
  <c r="I14" i="1"/>
  <c r="F14" i="1"/>
  <c r="F38" i="1" s="1"/>
  <c r="E14" i="1"/>
  <c r="E38" i="1" s="1"/>
  <c r="E36" i="1" s="1"/>
  <c r="E45" i="1" s="1"/>
  <c r="M13" i="1"/>
  <c r="K13" i="1"/>
  <c r="I13" i="1"/>
  <c r="G13" i="1"/>
  <c r="E13" i="1"/>
  <c r="M12" i="1"/>
  <c r="K12" i="1"/>
  <c r="I12" i="1"/>
  <c r="G12" i="1"/>
  <c r="E12" i="1"/>
  <c r="M11" i="1"/>
  <c r="K11" i="1"/>
  <c r="K21" i="1" s="1"/>
  <c r="I11" i="1"/>
  <c r="G11" i="1"/>
  <c r="E11" i="1"/>
  <c r="M10" i="1"/>
  <c r="K10" i="1"/>
  <c r="I10" i="1"/>
  <c r="I21" i="1" s="1"/>
  <c r="G10" i="1"/>
  <c r="E10" i="1"/>
  <c r="E21" i="1" s="1"/>
  <c r="M21" i="1" l="1"/>
  <c r="B39" i="1"/>
  <c r="F40" i="1"/>
  <c r="G40" i="1" s="1"/>
  <c r="F16" i="1"/>
  <c r="G16" i="1" s="1"/>
  <c r="L16" i="1"/>
  <c r="M16" i="1" s="1"/>
  <c r="B21" i="1"/>
  <c r="J36" i="1"/>
  <c r="J45" i="1" s="1"/>
  <c r="L39" i="1"/>
  <c r="M39" i="1" s="1"/>
  <c r="M45" i="1" s="1"/>
  <c r="L40" i="1"/>
  <c r="M40" i="1" s="1"/>
  <c r="G14" i="1"/>
  <c r="G38" i="1" s="1"/>
  <c r="L21" i="1" l="1"/>
  <c r="C39" i="1"/>
  <c r="C45" i="1" s="1"/>
  <c r="F39" i="1"/>
  <c r="B36" i="1"/>
  <c r="B45" i="1" s="1"/>
  <c r="L36" i="1"/>
  <c r="L45" i="1" s="1"/>
  <c r="F21" i="1"/>
  <c r="G21" i="1"/>
  <c r="G39" i="1" l="1"/>
  <c r="G36" i="1" s="1"/>
  <c r="G45" i="1" s="1"/>
  <c r="F36" i="1"/>
  <c r="F45" i="1" s="1"/>
</calcChain>
</file>

<file path=xl/sharedStrings.xml><?xml version="1.0" encoding="utf-8"?>
<sst xmlns="http://schemas.openxmlformats.org/spreadsheetml/2006/main" count="65" uniqueCount="43">
  <si>
    <t>Cuenta Pública 2021</t>
  </si>
  <si>
    <t>Fideicomiso Garante de la Orquesta Sinfónica de Yucatán</t>
  </si>
  <si>
    <t>Estado Analítico de Ingresos</t>
  </si>
  <si>
    <t>Del 1  de Enero al 30 de Junio de 2021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</si>
  <si>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</si>
  <si>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</si>
  <si>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</si>
  <si>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</si>
  <si>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</si>
  <si>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</si>
  <si>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</si>
  <si>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</si>
  <si>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</si>
  <si>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</si>
  <si>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</si>
  <si>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</si>
  <si>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</si>
  <si>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</si>
  <si>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</si>
  <si>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</si>
  <si>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</si>
  <si>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</si>
  <si>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</si>
  <si>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</si>
  <si>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</si>
  <si>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</si>
  <si>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</si>
  <si>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Poder Ejecutivo Federal o Estatal y de los Municipios</t>
  </si>
  <si>
    <t>Poderes y organismos autonomos excepto UADY</t>
  </si>
  <si>
    <t>Ingresos de los Entes Públicos de los Poderes Legislativo y Judicial, de los Órganos Autónomosy del Sector Paraestatal Paramunicipal, así como de las Empresas Productivas del Estado</t>
  </si>
  <si>
    <t>Entidades Para estatales</t>
  </si>
  <si>
    <t>Con esta linea se cuadra</t>
  </si>
  <si>
    <t>Ingresos Derivados de Financiamiento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</si>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</sst>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59</xdr:row>
      <xdr:rowOff>0</xdr:rowOff>
    </xdr:from>
    <xdr:to>
      <xdr:col>4</xdr:col>
      <xdr:colOff>809625</xdr:colOff>
      <xdr:row>59</xdr:row>
      <xdr:rowOff>0</xdr:rowOff>
    </xdr:to>
    <xdr:cxnSp macro="">
      <xdr:nvCxnSpPr>
        <xdr:cNvPr id="2" name="1 Conector recto"/>
        <xdr:cNvCxnSpPr/>
      </xdr:nvCxnSpPr>
      <xdr:spPr>
        <a:xfrm>
          <a:off x="2981325" y="1240155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59</xdr:row>
      <xdr:rowOff>0</xdr:rowOff>
    </xdr:from>
    <xdr:to>
      <xdr:col>4</xdr:col>
      <xdr:colOff>809625</xdr:colOff>
      <xdr:row>59</xdr:row>
      <xdr:rowOff>0</xdr:rowOff>
    </xdr:to>
    <xdr:cxnSp macro="">
      <xdr:nvCxnSpPr>
        <xdr:cNvPr id="3" name="2 Conector recto"/>
        <xdr:cNvCxnSpPr/>
      </xdr:nvCxnSpPr>
      <xdr:spPr>
        <a:xfrm>
          <a:off x="2981325" y="1240155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1"/>
  <sheetViews>
    <sheetView tabSelected="1" zoomScale="90" zoomScaleNormal="90" workbookViewId="0">
      <selection activeCell="J16" sqref="J16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19" si="0">+D11/$D$9</f>
        <v>0</v>
      </c>
      <c r="F11" s="22">
        <v>0</v>
      </c>
      <c r="G11" s="23">
        <f t="shared" ref="G11:G19" si="1">+F11/$F$9</f>
        <v>0</v>
      </c>
      <c r="H11" s="22">
        <v>0</v>
      </c>
      <c r="I11" s="23">
        <f t="shared" ref="I11:I19" si="2">+H11/$H$9</f>
        <v>0</v>
      </c>
      <c r="J11" s="22">
        <v>0</v>
      </c>
      <c r="K11" s="23">
        <f t="shared" ref="K11:K19" si="3">+J11/$J$9</f>
        <v>0</v>
      </c>
      <c r="L11" s="22">
        <v>0</v>
      </c>
      <c r="M11" s="23">
        <f t="shared" ref="M11:M19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100000</v>
      </c>
      <c r="E14" s="23">
        <f t="shared" si="0"/>
        <v>100</v>
      </c>
      <c r="F14" s="22">
        <f>+B14+D14</f>
        <v>100000</v>
      </c>
      <c r="G14" s="23">
        <f t="shared" si="1"/>
        <v>100</v>
      </c>
      <c r="H14" s="22">
        <v>179454</v>
      </c>
      <c r="I14" s="23">
        <f t="shared" si="2"/>
        <v>179.45400000000001</v>
      </c>
      <c r="J14" s="22">
        <v>179454</v>
      </c>
      <c r="K14" s="23">
        <f t="shared" si="3"/>
        <v>179.45400000000001</v>
      </c>
      <c r="L14" s="22">
        <f>+J14-B14</f>
        <v>179454</v>
      </c>
      <c r="M14" s="23">
        <f t="shared" si="4"/>
        <v>179.45400000000001</v>
      </c>
    </row>
    <row r="15" spans="1:13" x14ac:dyDescent="0.25">
      <c r="A15" s="21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1" t="s">
        <v>19</v>
      </c>
      <c r="B16" s="22">
        <f>11919822+100000</f>
        <v>12019822</v>
      </c>
      <c r="C16" s="23">
        <f>+B16/$B$9</f>
        <v>12019.822</v>
      </c>
      <c r="D16" s="22">
        <v>324721</v>
      </c>
      <c r="E16" s="23">
        <f t="shared" si="0"/>
        <v>324.721</v>
      </c>
      <c r="F16" s="22">
        <f>+B16+D16</f>
        <v>12344543</v>
      </c>
      <c r="G16" s="23">
        <f t="shared" si="1"/>
        <v>12344.543</v>
      </c>
      <c r="H16" s="22">
        <v>4065260</v>
      </c>
      <c r="I16" s="23">
        <f>+H16/$H$9</f>
        <v>4065.26</v>
      </c>
      <c r="J16" s="22">
        <v>4065260</v>
      </c>
      <c r="K16" s="23">
        <f>+J16/$J$9</f>
        <v>4065.26</v>
      </c>
      <c r="L16" s="22">
        <f>+J16-B16</f>
        <v>-7954562</v>
      </c>
      <c r="M16" s="23">
        <f t="shared" si="4"/>
        <v>-7954.5619999999999</v>
      </c>
    </row>
    <row r="17" spans="1:14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4" x14ac:dyDescent="0.25">
      <c r="A18" s="21" t="s">
        <v>21</v>
      </c>
      <c r="B18" s="22">
        <v>5000000</v>
      </c>
      <c r="C18" s="23">
        <f>+B18/$B$9</f>
        <v>5000</v>
      </c>
      <c r="D18" s="22">
        <v>0</v>
      </c>
      <c r="E18" s="23">
        <f t="shared" si="0"/>
        <v>0</v>
      </c>
      <c r="F18" s="22">
        <f>+B18+D18</f>
        <v>5000000</v>
      </c>
      <c r="G18" s="23">
        <f t="shared" si="1"/>
        <v>5000</v>
      </c>
      <c r="H18" s="22">
        <v>2500002</v>
      </c>
      <c r="I18" s="23">
        <f t="shared" si="2"/>
        <v>2500.002</v>
      </c>
      <c r="J18" s="22">
        <v>2500002</v>
      </c>
      <c r="K18" s="23">
        <f t="shared" si="3"/>
        <v>2500.002</v>
      </c>
      <c r="L18" s="22">
        <f>+J18-B18</f>
        <v>-2499998</v>
      </c>
      <c r="M18" s="23">
        <f t="shared" si="4"/>
        <v>-2499.998</v>
      </c>
    </row>
    <row r="19" spans="1:14" x14ac:dyDescent="0.25">
      <c r="A19" s="21" t="s">
        <v>22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4" x14ac:dyDescent="0.25">
      <c r="A20" s="24"/>
      <c r="B20" s="25"/>
      <c r="C20" s="25"/>
      <c r="D20" s="26"/>
      <c r="E20" s="26"/>
      <c r="F20" s="27"/>
      <c r="G20" s="28"/>
      <c r="H20" s="25"/>
      <c r="I20" s="25"/>
      <c r="J20" s="29"/>
      <c r="K20" s="25"/>
      <c r="L20" s="29"/>
      <c r="M20" s="29"/>
    </row>
    <row r="21" spans="1:14" x14ac:dyDescent="0.25">
      <c r="A21" s="30" t="s">
        <v>23</v>
      </c>
      <c r="B21" s="31">
        <f t="shared" ref="B21:K21" si="5">SUM(B10:B20)</f>
        <v>17019822</v>
      </c>
      <c r="C21" s="32">
        <f t="shared" si="5"/>
        <v>17019.822</v>
      </c>
      <c r="D21" s="31">
        <f t="shared" si="5"/>
        <v>424721</v>
      </c>
      <c r="E21" s="31">
        <f t="shared" si="5"/>
        <v>424.721</v>
      </c>
      <c r="F21" s="31">
        <f t="shared" si="5"/>
        <v>17444543</v>
      </c>
      <c r="G21" s="32">
        <f t="shared" si="5"/>
        <v>17444.542999999998</v>
      </c>
      <c r="H21" s="31">
        <f t="shared" si="5"/>
        <v>6744716</v>
      </c>
      <c r="I21" s="32">
        <f t="shared" si="5"/>
        <v>6744.7160000000003</v>
      </c>
      <c r="J21" s="31">
        <f t="shared" si="5"/>
        <v>6744716</v>
      </c>
      <c r="K21" s="32">
        <f t="shared" si="5"/>
        <v>6744.7160000000003</v>
      </c>
      <c r="L21" s="33">
        <f>SUM(L10:L19)</f>
        <v>-10275106</v>
      </c>
      <c r="M21" s="34">
        <f>SUM(M10:M19)</f>
        <v>-10275.106</v>
      </c>
      <c r="N21" s="35"/>
    </row>
    <row r="22" spans="1:14" ht="12.75" customHeight="1" x14ac:dyDescent="0.25">
      <c r="G22" s="36"/>
      <c r="H22" s="37" t="s">
        <v>24</v>
      </c>
      <c r="I22" s="38"/>
      <c r="J22" s="38"/>
      <c r="K22" s="39"/>
      <c r="L22" s="40"/>
      <c r="M22" s="41"/>
    </row>
    <row r="23" spans="1:14" x14ac:dyDescent="0.2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4" x14ac:dyDescent="0.25">
      <c r="A24" s="12" t="s">
        <v>25</v>
      </c>
      <c r="B24" s="13" t="s">
        <v>6</v>
      </c>
      <c r="C24" s="13"/>
      <c r="D24" s="13"/>
      <c r="E24" s="13"/>
      <c r="F24" s="13"/>
      <c r="G24" s="13"/>
      <c r="H24" s="13"/>
      <c r="I24" s="13"/>
      <c r="J24" s="13"/>
      <c r="K24" s="14"/>
      <c r="L24" s="15" t="s">
        <v>26</v>
      </c>
      <c r="M24" s="15" t="s">
        <v>26</v>
      </c>
    </row>
    <row r="25" spans="1:14" ht="45" x14ac:dyDescent="0.25">
      <c r="A25" s="12"/>
      <c r="B25" s="16" t="s">
        <v>8</v>
      </c>
      <c r="C25" s="16"/>
      <c r="D25" s="16" t="s">
        <v>9</v>
      </c>
      <c r="E25" s="16"/>
      <c r="F25" s="17" t="s">
        <v>10</v>
      </c>
      <c r="G25" s="17"/>
      <c r="H25" s="17" t="s">
        <v>11</v>
      </c>
      <c r="I25" s="17"/>
      <c r="J25" s="17" t="s">
        <v>12</v>
      </c>
      <c r="K25" s="17"/>
      <c r="L25" s="15"/>
      <c r="M25" s="15"/>
    </row>
    <row r="26" spans="1:14" x14ac:dyDescent="0.25">
      <c r="A26" s="20"/>
      <c r="B26" s="43">
        <v>1000</v>
      </c>
      <c r="C26" s="43"/>
      <c r="D26" s="43">
        <v>1000</v>
      </c>
      <c r="E26" s="43"/>
      <c r="F26" s="43">
        <v>1000</v>
      </c>
      <c r="G26" s="43"/>
      <c r="H26" s="43">
        <v>1000</v>
      </c>
      <c r="I26" s="43"/>
      <c r="J26" s="43">
        <v>1000</v>
      </c>
      <c r="K26" s="43"/>
      <c r="L26" s="43">
        <v>1000</v>
      </c>
      <c r="M26" s="44"/>
    </row>
    <row r="27" spans="1:14" ht="25.5" x14ac:dyDescent="0.25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4" x14ac:dyDescent="0.25">
      <c r="A28" s="46" t="s">
        <v>13</v>
      </c>
      <c r="B28" s="47">
        <v>0</v>
      </c>
      <c r="C28" s="23">
        <f>+B28/$B$26</f>
        <v>0</v>
      </c>
      <c r="D28" s="48">
        <v>0</v>
      </c>
      <c r="E28" s="23">
        <f>+D28/$D$26</f>
        <v>0</v>
      </c>
      <c r="F28" s="48">
        <v>0</v>
      </c>
      <c r="G28" s="23">
        <f>+F28/$F$26</f>
        <v>0</v>
      </c>
      <c r="H28" s="48">
        <v>0</v>
      </c>
      <c r="I28" s="23">
        <f>+H28/$H$26</f>
        <v>0</v>
      </c>
      <c r="J28" s="48">
        <v>0</v>
      </c>
      <c r="K28" s="23">
        <f>+J28/$J$26</f>
        <v>0</v>
      </c>
      <c r="L28" s="22">
        <v>0</v>
      </c>
      <c r="M28" s="23">
        <v>0</v>
      </c>
    </row>
    <row r="29" spans="1:14" x14ac:dyDescent="0.25">
      <c r="A29" s="46" t="s">
        <v>15</v>
      </c>
      <c r="B29" s="47">
        <v>0</v>
      </c>
      <c r="C29" s="23">
        <f>+B29/$B$26</f>
        <v>0</v>
      </c>
      <c r="D29" s="48">
        <v>0</v>
      </c>
      <c r="E29" s="23">
        <f>+D29/$D$26</f>
        <v>0</v>
      </c>
      <c r="F29" s="48">
        <v>0</v>
      </c>
      <c r="G29" s="23">
        <f t="shared" ref="G29:G34" si="6">+F29/$F$26</f>
        <v>0</v>
      </c>
      <c r="H29" s="48">
        <v>0</v>
      </c>
      <c r="I29" s="23">
        <f t="shared" ref="I29:I34" si="7">+H29/$H$26</f>
        <v>0</v>
      </c>
      <c r="J29" s="48">
        <v>0</v>
      </c>
      <c r="K29" s="23">
        <f t="shared" ref="K29:K34" si="8">+J29/$J$26</f>
        <v>0</v>
      </c>
      <c r="L29" s="22">
        <v>0</v>
      </c>
      <c r="M29" s="23">
        <v>0</v>
      </c>
    </row>
    <row r="30" spans="1:14" x14ac:dyDescent="0.25">
      <c r="A30" s="46" t="s">
        <v>16</v>
      </c>
      <c r="B30" s="47">
        <v>0</v>
      </c>
      <c r="C30" s="23">
        <f>+B30/$B$26</f>
        <v>0</v>
      </c>
      <c r="D30" s="48">
        <v>0</v>
      </c>
      <c r="E30" s="23">
        <f t="shared" ref="E30:E34" si="9">+D30/$D$26</f>
        <v>0</v>
      </c>
      <c r="F30" s="48">
        <v>0</v>
      </c>
      <c r="G30" s="23">
        <f t="shared" si="6"/>
        <v>0</v>
      </c>
      <c r="H30" s="48">
        <v>0</v>
      </c>
      <c r="I30" s="23">
        <f t="shared" si="7"/>
        <v>0</v>
      </c>
      <c r="J30" s="48">
        <v>0</v>
      </c>
      <c r="K30" s="23">
        <f t="shared" si="8"/>
        <v>0</v>
      </c>
      <c r="L30" s="22">
        <v>0</v>
      </c>
      <c r="M30" s="23">
        <v>0</v>
      </c>
    </row>
    <row r="31" spans="1:14" x14ac:dyDescent="0.25">
      <c r="A31" s="46" t="s">
        <v>17</v>
      </c>
      <c r="B31" s="47">
        <v>0</v>
      </c>
      <c r="C31" s="23">
        <f t="shared" ref="C31:C34" si="10">+B31/$B$26</f>
        <v>0</v>
      </c>
      <c r="D31" s="48">
        <v>0</v>
      </c>
      <c r="E31" s="23">
        <f t="shared" si="9"/>
        <v>0</v>
      </c>
      <c r="F31" s="49">
        <f>+B31+D31</f>
        <v>0</v>
      </c>
      <c r="G31" s="23">
        <f t="shared" si="6"/>
        <v>0</v>
      </c>
      <c r="H31" s="48">
        <v>0</v>
      </c>
      <c r="I31" s="23">
        <f t="shared" si="7"/>
        <v>0</v>
      </c>
      <c r="J31" s="48">
        <v>0</v>
      </c>
      <c r="K31" s="23">
        <f t="shared" si="8"/>
        <v>0</v>
      </c>
      <c r="L31" s="50">
        <f>+J31-B31</f>
        <v>0</v>
      </c>
      <c r="M31" s="23">
        <v>0</v>
      </c>
    </row>
    <row r="32" spans="1:14" x14ac:dyDescent="0.25">
      <c r="A32" s="46" t="s">
        <v>18</v>
      </c>
      <c r="B32" s="47">
        <v>0</v>
      </c>
      <c r="C32" s="23">
        <f>+B32/$B$26</f>
        <v>0</v>
      </c>
      <c r="D32" s="48">
        <v>0</v>
      </c>
      <c r="E32" s="23">
        <f t="shared" si="9"/>
        <v>0</v>
      </c>
      <c r="F32" s="48">
        <v>0</v>
      </c>
      <c r="G32" s="23">
        <f t="shared" si="6"/>
        <v>0</v>
      </c>
      <c r="H32" s="48">
        <v>0</v>
      </c>
      <c r="I32" s="23">
        <f t="shared" si="7"/>
        <v>0</v>
      </c>
      <c r="J32" s="48">
        <v>0</v>
      </c>
      <c r="K32" s="23">
        <f t="shared" si="8"/>
        <v>0</v>
      </c>
      <c r="L32" s="22">
        <v>0</v>
      </c>
      <c r="M32" s="23">
        <v>0</v>
      </c>
    </row>
    <row r="33" spans="1:14" x14ac:dyDescent="0.25">
      <c r="A33" s="46" t="s">
        <v>20</v>
      </c>
      <c r="B33" s="47">
        <v>0</v>
      </c>
      <c r="C33" s="23">
        <f t="shared" si="10"/>
        <v>0</v>
      </c>
      <c r="D33" s="48">
        <v>0</v>
      </c>
      <c r="E33" s="23">
        <f t="shared" si="9"/>
        <v>0</v>
      </c>
      <c r="F33" s="48">
        <v>0</v>
      </c>
      <c r="G33" s="23">
        <f t="shared" si="6"/>
        <v>0</v>
      </c>
      <c r="H33" s="48">
        <v>0</v>
      </c>
      <c r="I33" s="23">
        <f t="shared" si="7"/>
        <v>0</v>
      </c>
      <c r="J33" s="48">
        <v>0</v>
      </c>
      <c r="K33" s="23">
        <f t="shared" si="8"/>
        <v>0</v>
      </c>
      <c r="L33" s="22">
        <v>0</v>
      </c>
      <c r="M33" s="23">
        <v>0</v>
      </c>
      <c r="N33" s="51"/>
    </row>
    <row r="34" spans="1:14" x14ac:dyDescent="0.25">
      <c r="A34" s="46" t="s">
        <v>21</v>
      </c>
      <c r="B34" s="47">
        <v>0</v>
      </c>
      <c r="C34" s="23">
        <f t="shared" si="10"/>
        <v>0</v>
      </c>
      <c r="D34" s="48">
        <v>0</v>
      </c>
      <c r="E34" s="23">
        <f t="shared" si="9"/>
        <v>0</v>
      </c>
      <c r="F34" s="48">
        <v>0</v>
      </c>
      <c r="G34" s="23">
        <f t="shared" si="6"/>
        <v>0</v>
      </c>
      <c r="H34" s="48">
        <v>0</v>
      </c>
      <c r="I34" s="23">
        <f t="shared" si="7"/>
        <v>0</v>
      </c>
      <c r="J34" s="48">
        <v>0</v>
      </c>
      <c r="K34" s="23">
        <f t="shared" si="8"/>
        <v>0</v>
      </c>
      <c r="L34" s="22">
        <v>0</v>
      </c>
      <c r="M34" s="23">
        <v>0</v>
      </c>
      <c r="N34" s="51" t="s">
        <v>28</v>
      </c>
    </row>
    <row r="35" spans="1:14" x14ac:dyDescent="0.25">
      <c r="A35" s="46"/>
      <c r="B35" s="47"/>
      <c r="C35" s="23"/>
      <c r="D35" s="48"/>
      <c r="E35" s="23"/>
      <c r="F35" s="48"/>
      <c r="G35" s="23"/>
      <c r="H35" s="22"/>
      <c r="I35" s="52"/>
      <c r="J35" s="53"/>
      <c r="K35" s="52"/>
      <c r="L35" s="53"/>
      <c r="M35" s="52"/>
      <c r="N35" s="51"/>
    </row>
    <row r="36" spans="1:14" ht="51" x14ac:dyDescent="0.25">
      <c r="A36" s="45" t="s">
        <v>29</v>
      </c>
      <c r="B36" s="54">
        <f>SUM(B37:B40)</f>
        <v>17019822</v>
      </c>
      <c r="C36" s="55"/>
      <c r="D36" s="54">
        <f t="shared" ref="D36:L36" si="11">SUM(D37:D40)</f>
        <v>424721</v>
      </c>
      <c r="E36" s="54">
        <f t="shared" si="11"/>
        <v>424.721</v>
      </c>
      <c r="F36" s="54">
        <f t="shared" si="11"/>
        <v>17444543</v>
      </c>
      <c r="G36" s="54">
        <f t="shared" si="11"/>
        <v>17444.542999999998</v>
      </c>
      <c r="H36" s="54">
        <f t="shared" si="11"/>
        <v>6744716</v>
      </c>
      <c r="I36" s="54">
        <f t="shared" si="11"/>
        <v>6744.7160000000003</v>
      </c>
      <c r="J36" s="54">
        <f t="shared" si="11"/>
        <v>6744716</v>
      </c>
      <c r="K36" s="54">
        <f t="shared" si="11"/>
        <v>6744.7160000000003</v>
      </c>
      <c r="L36" s="54">
        <f t="shared" si="11"/>
        <v>-10275106</v>
      </c>
      <c r="M36" s="56"/>
      <c r="N36" s="51" t="s">
        <v>30</v>
      </c>
    </row>
    <row r="37" spans="1:14" x14ac:dyDescent="0.25">
      <c r="A37" s="57" t="s">
        <v>14</v>
      </c>
      <c r="B37" s="58">
        <v>0</v>
      </c>
      <c r="C37" s="23">
        <f t="shared" ref="C37:C43" si="12">+B37/$B$26</f>
        <v>0</v>
      </c>
      <c r="D37" s="49">
        <v>0</v>
      </c>
      <c r="E37" s="23">
        <f t="shared" ref="E37:E43" si="13">+D37/$D$26</f>
        <v>0</v>
      </c>
      <c r="F37" s="49">
        <f>+B37+D37</f>
        <v>0</v>
      </c>
      <c r="G37" s="23">
        <f t="shared" ref="G37:G43" si="14">+F37/$F$26</f>
        <v>0</v>
      </c>
      <c r="H37" s="54">
        <v>0</v>
      </c>
      <c r="I37" s="23">
        <f t="shared" ref="I37:I43" si="15">+H37/$H$26</f>
        <v>0</v>
      </c>
      <c r="J37" s="50">
        <v>0</v>
      </c>
      <c r="K37" s="23">
        <f t="shared" ref="K37:K43" si="16">+J37/$J$26</f>
        <v>0</v>
      </c>
      <c r="L37" s="50">
        <f>+J37-B37</f>
        <v>0</v>
      </c>
      <c r="M37" s="56">
        <f>+L37/$L$26</f>
        <v>0</v>
      </c>
      <c r="N37" s="51"/>
    </row>
    <row r="38" spans="1:14" x14ac:dyDescent="0.25">
      <c r="A38" s="46" t="s">
        <v>17</v>
      </c>
      <c r="B38" s="47">
        <f>+B14</f>
        <v>0</v>
      </c>
      <c r="C38" s="23">
        <f>+B38/$B$26</f>
        <v>0</v>
      </c>
      <c r="D38" s="22">
        <f t="shared" ref="D38:L38" si="17">+D14</f>
        <v>100000</v>
      </c>
      <c r="E38" s="22">
        <f t="shared" si="17"/>
        <v>100</v>
      </c>
      <c r="F38" s="22">
        <f t="shared" si="17"/>
        <v>100000</v>
      </c>
      <c r="G38" s="22">
        <f t="shared" si="17"/>
        <v>100</v>
      </c>
      <c r="H38" s="22">
        <f t="shared" si="17"/>
        <v>179454</v>
      </c>
      <c r="I38" s="22">
        <f t="shared" si="17"/>
        <v>179.45400000000001</v>
      </c>
      <c r="J38" s="22">
        <f t="shared" si="17"/>
        <v>179454</v>
      </c>
      <c r="K38" s="22">
        <f t="shared" si="17"/>
        <v>179.45400000000001</v>
      </c>
      <c r="L38" s="22">
        <f t="shared" si="17"/>
        <v>179454</v>
      </c>
      <c r="M38" s="56"/>
      <c r="N38" s="51"/>
    </row>
    <row r="39" spans="1:14" x14ac:dyDescent="0.25">
      <c r="A39" s="57" t="s">
        <v>19</v>
      </c>
      <c r="B39" s="58">
        <f>+B16</f>
        <v>12019822</v>
      </c>
      <c r="C39" s="23">
        <f t="shared" si="12"/>
        <v>12019.822</v>
      </c>
      <c r="D39" s="49">
        <f>+D16</f>
        <v>324721</v>
      </c>
      <c r="E39" s="23">
        <f t="shared" si="13"/>
        <v>324.721</v>
      </c>
      <c r="F39" s="49">
        <f>+B39+D39</f>
        <v>12344543</v>
      </c>
      <c r="G39" s="23">
        <f t="shared" si="14"/>
        <v>12344.543</v>
      </c>
      <c r="H39" s="54">
        <f>+H16</f>
        <v>4065260</v>
      </c>
      <c r="I39" s="23">
        <f t="shared" si="15"/>
        <v>4065.26</v>
      </c>
      <c r="J39" s="54">
        <f>+J16</f>
        <v>4065260</v>
      </c>
      <c r="K39" s="23">
        <f t="shared" si="16"/>
        <v>4065.26</v>
      </c>
      <c r="L39" s="50">
        <f>+J39-B39</f>
        <v>-7954562</v>
      </c>
      <c r="M39" s="56">
        <f>+L39/$L$26</f>
        <v>-7954.5619999999999</v>
      </c>
      <c r="N39" s="51"/>
    </row>
    <row r="40" spans="1:14" x14ac:dyDescent="0.25">
      <c r="A40" s="57" t="s">
        <v>21</v>
      </c>
      <c r="B40" s="58">
        <f>+B18</f>
        <v>5000000</v>
      </c>
      <c r="C40" s="23">
        <f t="shared" si="12"/>
        <v>5000</v>
      </c>
      <c r="D40" s="49">
        <f>+D18</f>
        <v>0</v>
      </c>
      <c r="E40" s="23">
        <f t="shared" si="13"/>
        <v>0</v>
      </c>
      <c r="F40" s="49">
        <f>+B40+D40</f>
        <v>5000000</v>
      </c>
      <c r="G40" s="23">
        <f t="shared" si="14"/>
        <v>5000</v>
      </c>
      <c r="H40" s="54">
        <f>+H18</f>
        <v>2500002</v>
      </c>
      <c r="I40" s="23">
        <f t="shared" si="15"/>
        <v>2500.002</v>
      </c>
      <c r="J40" s="54">
        <f>+J18</f>
        <v>2500002</v>
      </c>
      <c r="K40" s="23">
        <f t="shared" si="16"/>
        <v>2500.002</v>
      </c>
      <c r="L40" s="50">
        <f>+J40-B40</f>
        <v>-2499998</v>
      </c>
      <c r="M40" s="56">
        <f>+L40/$L$26</f>
        <v>-2499.998</v>
      </c>
      <c r="N40" s="51" t="s">
        <v>31</v>
      </c>
    </row>
    <row r="41" spans="1:14" x14ac:dyDescent="0.25">
      <c r="A41" s="46"/>
      <c r="B41" s="59"/>
      <c r="C41" s="60"/>
      <c r="D41" s="48"/>
      <c r="E41" s="60"/>
      <c r="F41" s="48"/>
      <c r="G41" s="23"/>
      <c r="H41" s="22"/>
      <c r="I41" s="52"/>
      <c r="J41" s="53"/>
      <c r="K41" s="52"/>
      <c r="L41" s="53"/>
      <c r="M41" s="52"/>
      <c r="N41" s="51"/>
    </row>
    <row r="42" spans="1:14" x14ac:dyDescent="0.25">
      <c r="A42" s="45" t="s">
        <v>32</v>
      </c>
      <c r="B42" s="47">
        <v>0</v>
      </c>
      <c r="C42" s="23">
        <f t="shared" si="12"/>
        <v>0</v>
      </c>
      <c r="D42" s="48">
        <v>0</v>
      </c>
      <c r="E42" s="23">
        <f t="shared" si="13"/>
        <v>0</v>
      </c>
      <c r="F42" s="48">
        <v>0</v>
      </c>
      <c r="G42" s="23">
        <f t="shared" si="14"/>
        <v>0</v>
      </c>
      <c r="H42" s="48">
        <v>0</v>
      </c>
      <c r="I42" s="23">
        <f t="shared" si="15"/>
        <v>0</v>
      </c>
      <c r="J42" s="48">
        <v>0</v>
      </c>
      <c r="K42" s="23">
        <f t="shared" si="16"/>
        <v>0</v>
      </c>
      <c r="L42" s="22">
        <v>0</v>
      </c>
      <c r="M42" s="23">
        <v>0</v>
      </c>
      <c r="N42" s="61"/>
    </row>
    <row r="43" spans="1:14" x14ac:dyDescent="0.25">
      <c r="A43" s="62" t="s">
        <v>22</v>
      </c>
      <c r="B43" s="47">
        <v>0</v>
      </c>
      <c r="C43" s="23">
        <f t="shared" si="12"/>
        <v>0</v>
      </c>
      <c r="D43" s="48">
        <v>0</v>
      </c>
      <c r="E43" s="23">
        <f t="shared" si="13"/>
        <v>0</v>
      </c>
      <c r="F43" s="48">
        <v>0</v>
      </c>
      <c r="G43" s="23">
        <f t="shared" si="14"/>
        <v>0</v>
      </c>
      <c r="H43" s="48">
        <v>0</v>
      </c>
      <c r="I43" s="23">
        <f t="shared" si="15"/>
        <v>0</v>
      </c>
      <c r="J43" s="48">
        <v>0</v>
      </c>
      <c r="K43" s="23">
        <f t="shared" si="16"/>
        <v>0</v>
      </c>
      <c r="L43" s="22">
        <v>0</v>
      </c>
      <c r="M43" s="23">
        <v>0</v>
      </c>
      <c r="N43" s="35"/>
    </row>
    <row r="44" spans="1:14" ht="12.75" customHeight="1" x14ac:dyDescent="0.25">
      <c r="A44" s="63"/>
      <c r="B44" s="64"/>
      <c r="C44" s="63"/>
      <c r="D44" s="24"/>
      <c r="E44" s="63"/>
      <c r="F44" s="24"/>
      <c r="G44" s="63"/>
      <c r="H44" s="63"/>
      <c r="I44" s="63"/>
      <c r="J44" s="65"/>
      <c r="K44" s="63"/>
      <c r="L44" s="65"/>
      <c r="M44" s="63"/>
    </row>
    <row r="45" spans="1:14" ht="12.75" customHeight="1" x14ac:dyDescent="0.25">
      <c r="A45" s="30" t="s">
        <v>23</v>
      </c>
      <c r="B45" s="66">
        <f>+B36</f>
        <v>17019822</v>
      </c>
      <c r="C45" s="67">
        <f t="shared" ref="C45:K45" si="18">SUM(C28:C43)</f>
        <v>17019.822</v>
      </c>
      <c r="D45" s="66">
        <f t="shared" ref="D45:J45" si="19">+D36</f>
        <v>424721</v>
      </c>
      <c r="E45" s="66">
        <f t="shared" si="19"/>
        <v>424.721</v>
      </c>
      <c r="F45" s="66">
        <f t="shared" si="19"/>
        <v>17444543</v>
      </c>
      <c r="G45" s="66">
        <f t="shared" si="19"/>
        <v>17444.542999999998</v>
      </c>
      <c r="H45" s="66">
        <f t="shared" si="19"/>
        <v>6744716</v>
      </c>
      <c r="I45" s="66">
        <f t="shared" si="19"/>
        <v>6744.7160000000003</v>
      </c>
      <c r="J45" s="66">
        <f t="shared" si="19"/>
        <v>6744716</v>
      </c>
      <c r="K45" s="67">
        <f t="shared" si="18"/>
        <v>13489.432000000001</v>
      </c>
      <c r="L45" s="33">
        <f>+L36</f>
        <v>-10275106</v>
      </c>
      <c r="M45" s="34">
        <f>SUM(M28:M43)</f>
        <v>-10454.56</v>
      </c>
    </row>
    <row r="46" spans="1:14" x14ac:dyDescent="0.25">
      <c r="G46" s="36"/>
      <c r="H46" s="37" t="s">
        <v>24</v>
      </c>
      <c r="I46" s="38"/>
      <c r="J46" s="38"/>
      <c r="K46" s="39"/>
      <c r="L46" s="40"/>
      <c r="M46" s="41"/>
    </row>
    <row r="48" spans="1:14" x14ac:dyDescent="0.25">
      <c r="A48" s="51" t="s">
        <v>33</v>
      </c>
    </row>
    <row r="49" spans="1:13" x14ac:dyDescent="0.25">
      <c r="A49" s="68" t="s">
        <v>34</v>
      </c>
      <c r="I49" s="69" t="s">
        <v>35</v>
      </c>
      <c r="J49" s="69"/>
      <c r="K49" s="69"/>
      <c r="L49" s="69"/>
      <c r="M49" s="69"/>
    </row>
    <row r="52" spans="1:13" x14ac:dyDescent="0.25">
      <c r="A52" s="64"/>
      <c r="G52" s="59"/>
      <c r="H52" s="64"/>
      <c r="I52" s="64"/>
      <c r="J52" s="64"/>
      <c r="K52" s="64"/>
      <c r="L52" s="64"/>
      <c r="M52" s="64"/>
    </row>
    <row r="53" spans="1:13" x14ac:dyDescent="0.25">
      <c r="A53" s="68" t="s">
        <v>36</v>
      </c>
      <c r="G53" s="59"/>
      <c r="H53" s="70"/>
      <c r="I53" s="71" t="s">
        <v>37</v>
      </c>
      <c r="J53" s="71"/>
      <c r="K53" s="71"/>
      <c r="L53" s="71"/>
      <c r="M53" s="71"/>
    </row>
    <row r="54" spans="1:13" x14ac:dyDescent="0.25">
      <c r="A54" s="68" t="s">
        <v>38</v>
      </c>
      <c r="I54" s="69" t="s">
        <v>39</v>
      </c>
      <c r="J54" s="69"/>
      <c r="K54" s="69"/>
      <c r="L54" s="69"/>
      <c r="M54" s="69"/>
    </row>
    <row r="56" spans="1:13" x14ac:dyDescent="0.25">
      <c r="B56" s="68" t="s">
        <v>40</v>
      </c>
      <c r="C56" s="68"/>
    </row>
    <row r="57" spans="1:13" ht="15" customHeight="1" x14ac:dyDescent="0.25"/>
    <row r="60" spans="1:13" x14ac:dyDescent="0.25">
      <c r="B60" s="68" t="s">
        <v>41</v>
      </c>
      <c r="C60" s="68"/>
    </row>
    <row r="61" spans="1:13" x14ac:dyDescent="0.25">
      <c r="B61" s="68" t="s">
        <v>42</v>
      </c>
      <c r="C61" s="68"/>
    </row>
    <row r="62" spans="1:13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</sheetData>
  <mergeCells count="22">
    <mergeCell ref="L45:L46"/>
    <mergeCell ref="M45:M46"/>
    <mergeCell ref="H46:K46"/>
    <mergeCell ref="I49:M49"/>
    <mergeCell ref="I53:M53"/>
    <mergeCell ref="I54:M54"/>
    <mergeCell ref="L21:L22"/>
    <mergeCell ref="M21:M22"/>
    <mergeCell ref="H22:K22"/>
    <mergeCell ref="A24:A25"/>
    <mergeCell ref="B24:J24"/>
    <mergeCell ref="L24:L25"/>
    <mergeCell ref="M24:M25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2021-07-17T21:34:23Z</dcterms:created>
  <dcterms:modified xsi:type="dcterms:W3CDTF">2021-07-17T21:34:53Z</dcterms:modified>
</cp:coreProperties>
</file>