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2515" windowHeight="11070"/>
  </bookViews>
  <sheets>
    <sheet name="Anal de Ing" sheetId="1" r:id="rId1"/>
  </sheets>
  <definedNames>
    <definedName name="_xlnm.Print_Area" localSheetId="0">'Anal de Ing'!$A$1:$M$69</definedName>
  </definedNames>
  <calcPr calcId="144525"/>
</workbook>
</file>

<file path=xl/calcChain.xml><?xml version="1.0" encoding="utf-8"?>
<calcChain xmlns="http://schemas.openxmlformats.org/spreadsheetml/2006/main">
  <c r="K50" i="1" l="1"/>
  <c r="I50" i="1"/>
  <c r="G50" i="1"/>
  <c r="E50" i="1"/>
  <c r="C50" i="1"/>
  <c r="K49" i="1"/>
  <c r="I49" i="1"/>
  <c r="G49" i="1"/>
  <c r="E49" i="1"/>
  <c r="C49" i="1"/>
  <c r="J47" i="1"/>
  <c r="K47" i="1" s="1"/>
  <c r="H47" i="1"/>
  <c r="I47" i="1" s="1"/>
  <c r="D47" i="1"/>
  <c r="E47" i="1" s="1"/>
  <c r="B47" i="1"/>
  <c r="C47" i="1" s="1"/>
  <c r="J46" i="1"/>
  <c r="K46" i="1" s="1"/>
  <c r="H46" i="1"/>
  <c r="I46" i="1" s="1"/>
  <c r="D46" i="1"/>
  <c r="E46" i="1" s="1"/>
  <c r="B46" i="1"/>
  <c r="C46" i="1" s="1"/>
  <c r="L45" i="1"/>
  <c r="M45" i="1" s="1"/>
  <c r="K45" i="1"/>
  <c r="I45" i="1"/>
  <c r="F45" i="1"/>
  <c r="G45" i="1" s="1"/>
  <c r="E45" i="1"/>
  <c r="C45" i="1"/>
  <c r="K42" i="1"/>
  <c r="I42" i="1"/>
  <c r="G42" i="1"/>
  <c r="E42" i="1"/>
  <c r="C42" i="1"/>
  <c r="K41" i="1"/>
  <c r="I41" i="1"/>
  <c r="G41" i="1"/>
  <c r="E41" i="1"/>
  <c r="C41" i="1"/>
  <c r="K40" i="1"/>
  <c r="I40" i="1"/>
  <c r="G40" i="1"/>
  <c r="E40" i="1"/>
  <c r="C40" i="1"/>
  <c r="K39" i="1"/>
  <c r="I39" i="1"/>
  <c r="G39" i="1"/>
  <c r="E39" i="1"/>
  <c r="C39" i="1"/>
  <c r="K38" i="1"/>
  <c r="I38" i="1"/>
  <c r="G38" i="1"/>
  <c r="E38" i="1"/>
  <c r="C38" i="1"/>
  <c r="K37" i="1"/>
  <c r="I37" i="1"/>
  <c r="G37" i="1"/>
  <c r="E37" i="1"/>
  <c r="C37" i="1"/>
  <c r="K36" i="1"/>
  <c r="I36" i="1"/>
  <c r="G36" i="1"/>
  <c r="E36" i="1"/>
  <c r="C36" i="1"/>
  <c r="J35" i="1"/>
  <c r="K35" i="1" s="1"/>
  <c r="H35" i="1"/>
  <c r="I35" i="1" s="1"/>
  <c r="D35" i="1"/>
  <c r="E35" i="1" s="1"/>
  <c r="C35" i="1"/>
  <c r="K34" i="1"/>
  <c r="I34" i="1"/>
  <c r="G34" i="1"/>
  <c r="E34" i="1"/>
  <c r="C34" i="1"/>
  <c r="K33" i="1"/>
  <c r="I33" i="1"/>
  <c r="G33" i="1"/>
  <c r="E33" i="1"/>
  <c r="C33" i="1"/>
  <c r="K32" i="1"/>
  <c r="K52" i="1" s="1"/>
  <c r="I32" i="1"/>
  <c r="I52" i="1" s="1"/>
  <c r="G32" i="1"/>
  <c r="E32" i="1"/>
  <c r="E52" i="1" s="1"/>
  <c r="C32" i="1"/>
  <c r="C52" i="1" s="1"/>
  <c r="J25" i="1"/>
  <c r="H25" i="1"/>
  <c r="D25" i="1"/>
  <c r="B25" i="1"/>
  <c r="M23" i="1"/>
  <c r="K23" i="1"/>
  <c r="I23" i="1"/>
  <c r="G23" i="1"/>
  <c r="E23" i="1"/>
  <c r="M22" i="1"/>
  <c r="L22" i="1"/>
  <c r="K22" i="1"/>
  <c r="I22" i="1"/>
  <c r="G22" i="1"/>
  <c r="F22" i="1"/>
  <c r="E22" i="1"/>
  <c r="C22" i="1"/>
  <c r="M21" i="1"/>
  <c r="K21" i="1"/>
  <c r="I21" i="1"/>
  <c r="G21" i="1"/>
  <c r="E21" i="1"/>
  <c r="L20" i="1"/>
  <c r="M20" i="1" s="1"/>
  <c r="K20" i="1"/>
  <c r="I20" i="1"/>
  <c r="F20" i="1"/>
  <c r="G20" i="1" s="1"/>
  <c r="E20" i="1"/>
  <c r="C20" i="1"/>
  <c r="C25" i="1" s="1"/>
  <c r="M19" i="1"/>
  <c r="K19" i="1"/>
  <c r="I19" i="1"/>
  <c r="G19" i="1"/>
  <c r="E19" i="1"/>
  <c r="M18" i="1"/>
  <c r="K18" i="1"/>
  <c r="I18" i="1"/>
  <c r="G18" i="1"/>
  <c r="E18" i="1"/>
  <c r="M17" i="1"/>
  <c r="K17" i="1"/>
  <c r="I17" i="1"/>
  <c r="G17" i="1"/>
  <c r="E17" i="1"/>
  <c r="M16" i="1"/>
  <c r="K16" i="1"/>
  <c r="I16" i="1"/>
  <c r="G16" i="1"/>
  <c r="E16" i="1"/>
  <c r="M15" i="1"/>
  <c r="K15" i="1"/>
  <c r="I15" i="1"/>
  <c r="G15" i="1"/>
  <c r="E15" i="1"/>
  <c r="M14" i="1"/>
  <c r="L14" i="1"/>
  <c r="L25" i="1" s="1"/>
  <c r="K14" i="1"/>
  <c r="I14" i="1"/>
  <c r="G14" i="1"/>
  <c r="F14" i="1"/>
  <c r="F25" i="1" s="1"/>
  <c r="E14" i="1"/>
  <c r="M13" i="1"/>
  <c r="K13" i="1"/>
  <c r="I13" i="1"/>
  <c r="G13" i="1"/>
  <c r="E13" i="1"/>
  <c r="M12" i="1"/>
  <c r="K12" i="1"/>
  <c r="I12" i="1"/>
  <c r="G12" i="1"/>
  <c r="E12" i="1"/>
  <c r="M11" i="1"/>
  <c r="K11" i="1"/>
  <c r="I11" i="1"/>
  <c r="G11" i="1"/>
  <c r="E11" i="1"/>
  <c r="M10" i="1"/>
  <c r="M25" i="1" s="1"/>
  <c r="K10" i="1"/>
  <c r="K25" i="1" s="1"/>
  <c r="I10" i="1"/>
  <c r="I25" i="1" s="1"/>
  <c r="G10" i="1"/>
  <c r="G25" i="1" s="1"/>
  <c r="E10" i="1"/>
  <c r="E25" i="1" s="1"/>
  <c r="F35" i="1" l="1"/>
  <c r="L35" i="1"/>
  <c r="F46" i="1"/>
  <c r="G46" i="1" s="1"/>
  <c r="L46" i="1"/>
  <c r="F47" i="1"/>
  <c r="G47" i="1" s="1"/>
  <c r="L47" i="1"/>
  <c r="M47" i="1" s="1"/>
  <c r="B52" i="1"/>
  <c r="D52" i="1"/>
  <c r="H52" i="1"/>
  <c r="J52" i="1"/>
  <c r="M46" i="1" l="1"/>
  <c r="M52" i="1" s="1"/>
  <c r="L52" i="1"/>
  <c r="G35" i="1"/>
  <c r="G52" i="1" s="1"/>
  <c r="F52" i="1"/>
</calcChain>
</file>

<file path=xl/sharedStrings.xml><?xml version="1.0" encoding="utf-8"?>
<sst xmlns="http://schemas.openxmlformats.org/spreadsheetml/2006/main" count="72" uniqueCount="45">
  <si>
    <t>Cuenta Pública 2020</t>
  </si>
  <si>
    <t>Fideicomiso Garante de la Orquesta Sinfónica de Yucatán</t>
  </si>
  <si>
    <t>Estado Analítico de Ingresos</t>
  </si>
  <si>
    <t>Del 1 de Enero al  31 de Julio de 2020</t>
  </si>
  <si>
    <t>(Miles de pesos)</t>
  </si>
  <si>
    <t>Rubro de los Ingresos</t>
  </si>
  <si>
    <t>Ingresos</t>
  </si>
  <si>
    <t>Diferencia (7=5-1)</t>
  </si>
  <si>
    <t>Estimado 
(1)</t>
  </si>
  <si>
    <t>Ampliaciones y Reducciones 
(2)</t>
  </si>
  <si>
    <t>Modificado 
(3 = 1 + 2)</t>
  </si>
  <si>
    <t>Devengado 
(4)</t>
  </si>
  <si>
    <t>Recaudado
(5)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</si>
  <si>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</si>
  <si>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</si>
  <si>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</si>
  <si>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</si>
  <si>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</si>
  <si>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CORRIENTE</t>
  </si>
  <si>
    <t xml:space="preserve"> 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</si>
  <si>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</si>
  <si>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</si>
  <si>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</si>
  <si>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</si>
  <si>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</si>
  <si>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</si>
  <si>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</si>
  <si>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Fuentes de Financiamiento</t>
  </si>
  <si>
    <t>Diferencia           (7=5-1)</t>
  </si>
  <si>
    <t>Ingresos del Gobierno</t>
  </si>
  <si>
    <t>Poderes y organismos autonomos excepto UADY</t>
  </si>
  <si>
    <t>Ingresos de Organismos y Empresas</t>
  </si>
  <si>
    <t>Entidades Para estatales</t>
  </si>
  <si>
    <t>Con esta linea se cuadra</t>
  </si>
  <si>
    <t xml:space="preserve">        INGRESOS DERIVADOS DE FINANCIAMIENTOS</t>
  </si>
  <si>
    <t>1. Los ingresos excedentes se presentan para efectos de cumplimiento de la Ley General de Contabilidad Gubernamental y el importe reflejado debe ser siempre mayor a cero</t>
  </si>
  <si>
    <t>Revisó</t>
  </si>
  <si>
    <t>Visto Bueno</t>
  </si>
  <si>
    <t>C.P. Manuel Jesús González Cardeña</t>
  </si>
  <si>
    <t>C.P. Miguel Francisco Escobedo Novelo</t>
  </si>
  <si>
    <t>Director de Administración y Finanzas</t>
  </si>
  <si>
    <t>Director General</t>
  </si>
  <si>
    <t>Elaboró</t>
  </si>
  <si>
    <t>C.P. Ramón Antonio Pérez Rivera</t>
  </si>
  <si>
    <t>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</si>
</sst>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73">
    <xf numFmtId="0" fontId="0" fillId="0" borderId="0" xfId="0"/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top"/>
    </xf>
    <xf numFmtId="164" fontId="4" fillId="2" borderId="3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3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center" vertical="center"/>
    </xf>
    <xf numFmtId="164" fontId="4" fillId="2" borderId="5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3" fillId="0" borderId="7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4" fontId="6" fillId="0" borderId="8" xfId="0" applyNumberFormat="1" applyFont="1" applyBorder="1" applyAlignment="1">
      <alignment vertical="top"/>
    </xf>
    <xf numFmtId="3" fontId="6" fillId="0" borderId="8" xfId="0" applyNumberFormat="1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0" fillId="0" borderId="4" xfId="0" applyBorder="1" applyAlignment="1">
      <alignment vertical="top"/>
    </xf>
    <xf numFmtId="4" fontId="6" fillId="0" borderId="9" xfId="0" applyNumberFormat="1" applyFont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4" fontId="6" fillId="0" borderId="4" xfId="0" applyNumberFormat="1" applyFont="1" applyBorder="1" applyAlignment="1">
      <alignment vertical="top"/>
    </xf>
    <xf numFmtId="3" fontId="6" fillId="0" borderId="4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0" fontId="0" fillId="0" borderId="11" xfId="0" applyBorder="1" applyAlignment="1">
      <alignment vertical="top"/>
    </xf>
    <xf numFmtId="4" fontId="6" fillId="0" borderId="6" xfId="0" applyNumberFormat="1" applyFont="1" applyBorder="1" applyAlignment="1">
      <alignment vertical="top"/>
    </xf>
    <xf numFmtId="3" fontId="6" fillId="0" borderId="6" xfId="0" applyNumberFormat="1" applyFont="1" applyBorder="1" applyAlignment="1">
      <alignment vertical="top"/>
    </xf>
    <xf numFmtId="4" fontId="6" fillId="0" borderId="7" xfId="0" applyNumberFormat="1" applyFont="1" applyBorder="1" applyAlignment="1">
      <alignment horizontal="center" vertical="top"/>
    </xf>
    <xf numFmtId="3" fontId="6" fillId="0" borderId="7" xfId="0" applyNumberFormat="1" applyFont="1" applyBorder="1" applyAlignment="1">
      <alignment horizontal="right" vertical="top"/>
    </xf>
    <xf numFmtId="4" fontId="0" fillId="0" borderId="0" xfId="0" applyNumberFormat="1" applyAlignment="1">
      <alignment vertical="top"/>
    </xf>
    <xf numFmtId="0" fontId="0" fillId="0" borderId="12" xfId="0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" fontId="6" fillId="0" borderId="9" xfId="0" applyNumberFormat="1" applyFont="1" applyBorder="1" applyAlignment="1">
      <alignment horizontal="center" vertical="top"/>
    </xf>
    <xf numFmtId="3" fontId="6" fillId="0" borderId="9" xfId="0" applyNumberFormat="1" applyFont="1" applyBorder="1" applyAlignment="1">
      <alignment horizontal="right" vertical="top"/>
    </xf>
    <xf numFmtId="4" fontId="6" fillId="0" borderId="0" xfId="0" applyNumberFormat="1" applyFont="1" applyAlignment="1">
      <alignment vertical="top"/>
    </xf>
    <xf numFmtId="4" fontId="7" fillId="0" borderId="7" xfId="0" applyNumberFormat="1" applyFont="1" applyBorder="1" applyAlignment="1">
      <alignment vertical="top"/>
    </xf>
    <xf numFmtId="4" fontId="6" fillId="0" borderId="7" xfId="0" applyNumberFormat="1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0" fillId="0" borderId="8" xfId="0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4" fontId="6" fillId="0" borderId="3" xfId="0" applyNumberFormat="1" applyFont="1" applyBorder="1" applyAlignment="1">
      <alignment vertical="top"/>
    </xf>
    <xf numFmtId="4" fontId="6" fillId="0" borderId="3" xfId="0" applyNumberFormat="1" applyFont="1" applyFill="1" applyBorder="1" applyAlignment="1">
      <alignment vertical="top"/>
    </xf>
    <xf numFmtId="4" fontId="6" fillId="0" borderId="15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3" fontId="6" fillId="0" borderId="15" xfId="0" applyNumberFormat="1" applyFont="1" applyBorder="1" applyAlignment="1">
      <alignment vertical="top"/>
    </xf>
    <xf numFmtId="4" fontId="6" fillId="0" borderId="15" xfId="0" applyNumberFormat="1" applyFont="1" applyBorder="1" applyAlignment="1">
      <alignment vertical="top"/>
    </xf>
    <xf numFmtId="0" fontId="6" fillId="0" borderId="8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3" fontId="6" fillId="0" borderId="8" xfId="0" applyNumberFormat="1" applyFont="1" applyFill="1" applyBorder="1" applyAlignment="1">
      <alignment vertical="top"/>
    </xf>
    <xf numFmtId="4" fontId="6" fillId="0" borderId="8" xfId="0" applyNumberFormat="1" applyFont="1" applyFill="1" applyBorder="1" applyAlignment="1">
      <alignment vertical="top"/>
    </xf>
    <xf numFmtId="3" fontId="6" fillId="0" borderId="15" xfId="0" applyNumberFormat="1" applyFont="1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0" xfId="0" applyBorder="1" applyAlignment="1">
      <alignment vertical="top"/>
    </xf>
    <xf numFmtId="3" fontId="0" fillId="0" borderId="8" xfId="0" applyNumberFormat="1" applyBorder="1" applyAlignment="1">
      <alignment vertical="top"/>
    </xf>
    <xf numFmtId="43" fontId="0" fillId="0" borderId="0" xfId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4" fontId="6" fillId="0" borderId="6" xfId="0" applyNumberFormat="1" applyFont="1" applyBorder="1" applyAlignment="1">
      <alignment vertical="top" wrapText="1"/>
    </xf>
    <xf numFmtId="3" fontId="6" fillId="0" borderId="6" xfId="0" applyNumberFormat="1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2981325</xdr:colOff>
      <xdr:row>66</xdr:row>
      <xdr:rowOff>0</xdr:rowOff>
    </xdr:from>
    <xdr:to>
      <xdr:col>4</xdr:col>
      <xdr:colOff>809625</xdr:colOff>
      <xdr:row>66</xdr:row>
      <xdr:rowOff>0</xdr:rowOff>
    </xdr:to>
    <xdr:cxnSp macro="">
      <xdr:nvCxnSpPr>
        <xdr:cNvPr id="2" name="1 Conector recto"/>
        <xdr:cNvCxnSpPr/>
      </xdr:nvCxnSpPr>
      <xdr:spPr>
        <a:xfrm>
          <a:off x="2981325" y="13144500"/>
          <a:ext cx="2867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2981325</xdr:colOff>
      <xdr:row>66</xdr:row>
      <xdr:rowOff>0</xdr:rowOff>
    </xdr:from>
    <xdr:to>
      <xdr:col>4</xdr:col>
      <xdr:colOff>809625</xdr:colOff>
      <xdr:row>66</xdr:row>
      <xdr:rowOff>0</xdr:rowOff>
    </xdr:to>
    <xdr:cxnSp macro="">
      <xdr:nvCxnSpPr>
        <xdr:cNvPr id="3" name="2 Conector recto"/>
        <xdr:cNvCxnSpPr/>
      </xdr:nvCxnSpPr>
      <xdr:spPr>
        <a:xfrm>
          <a:off x="2981325" y="13144500"/>
          <a:ext cx="2867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8"/>
  <sheetViews>
    <sheetView tabSelected="1" zoomScale="90" zoomScaleNormal="90" workbookViewId="0">
      <selection activeCell="J23" sqref="J23"/>
    </sheetView>
  </sheetViews>
  <sheetFormatPr baseColWidth="10" defaultRowHeight="15" x14ac:dyDescent="0.25"/>
  <cols>
    <col min="1" max="1" width="56.5703125" style="3" customWidth="1"/>
    <col min="2" max="2" width="15.28515625" style="3" customWidth="1"/>
    <col min="3" max="3" width="15.28515625" style="3" hidden="1" customWidth="1"/>
    <col min="4" max="4" width="15.85546875" style="3" customWidth="1"/>
    <col min="5" max="5" width="15.85546875" style="3" hidden="1" customWidth="1"/>
    <col min="6" max="6" width="14.5703125" style="3" customWidth="1"/>
    <col min="7" max="7" width="14.5703125" style="3" hidden="1" customWidth="1"/>
    <col min="8" max="8" width="14.28515625" style="3" customWidth="1"/>
    <col min="9" max="9" width="14.28515625" style="3" hidden="1" customWidth="1"/>
    <col min="10" max="10" width="16.140625" style="3" customWidth="1"/>
    <col min="11" max="11" width="16.140625" style="3" hidden="1" customWidth="1"/>
    <col min="12" max="12" width="16.140625" style="3" customWidth="1"/>
    <col min="13" max="13" width="15.7109375" style="3" hidden="1" customWidth="1"/>
    <col min="14" max="14" width="43" style="3" customWidth="1"/>
    <col min="15" max="261" width="6.85546875" style="3" customWidth="1"/>
    <col min="262" max="262" width="64.28515625" style="3" customWidth="1"/>
    <col min="263" max="263" width="15.28515625" style="3" customWidth="1"/>
    <col min="264" max="264" width="15.85546875" style="3" customWidth="1"/>
    <col min="265" max="265" width="14.5703125" style="3" customWidth="1"/>
    <col min="266" max="266" width="14.28515625" style="3" customWidth="1"/>
    <col min="267" max="267" width="18.42578125" style="3" customWidth="1"/>
    <col min="268" max="268" width="11.85546875" style="3" customWidth="1"/>
    <col min="269" max="517" width="6.85546875" style="3" customWidth="1"/>
    <col min="518" max="518" width="64.28515625" style="3" customWidth="1"/>
    <col min="519" max="519" width="15.28515625" style="3" customWidth="1"/>
    <col min="520" max="520" width="15.85546875" style="3" customWidth="1"/>
    <col min="521" max="521" width="14.5703125" style="3" customWidth="1"/>
    <col min="522" max="522" width="14.28515625" style="3" customWidth="1"/>
    <col min="523" max="523" width="18.42578125" style="3" customWidth="1"/>
    <col min="524" max="524" width="11.85546875" style="3" customWidth="1"/>
    <col min="525" max="773" width="6.85546875" style="3" customWidth="1"/>
    <col min="774" max="774" width="64.28515625" style="3" customWidth="1"/>
    <col min="775" max="775" width="15.28515625" style="3" customWidth="1"/>
    <col min="776" max="776" width="15.85546875" style="3" customWidth="1"/>
    <col min="777" max="777" width="14.5703125" style="3" customWidth="1"/>
    <col min="778" max="778" width="14.28515625" style="3" customWidth="1"/>
    <col min="779" max="779" width="18.42578125" style="3" customWidth="1"/>
    <col min="780" max="780" width="11.85546875" style="3" customWidth="1"/>
    <col min="781" max="1029" width="6.85546875" style="3" customWidth="1"/>
    <col min="1030" max="1030" width="64.28515625" style="3" customWidth="1"/>
    <col min="1031" max="1031" width="15.28515625" style="3" customWidth="1"/>
    <col min="1032" max="1032" width="15.85546875" style="3" customWidth="1"/>
    <col min="1033" max="1033" width="14.5703125" style="3" customWidth="1"/>
    <col min="1034" max="1034" width="14.28515625" style="3" customWidth="1"/>
    <col min="1035" max="1035" width="18.42578125" style="3" customWidth="1"/>
    <col min="1036" max="1036" width="11.85546875" style="3" customWidth="1"/>
    <col min="1037" max="1285" width="6.85546875" style="3" customWidth="1"/>
    <col min="1286" max="1286" width="64.28515625" style="3" customWidth="1"/>
    <col min="1287" max="1287" width="15.28515625" style="3" customWidth="1"/>
    <col min="1288" max="1288" width="15.85546875" style="3" customWidth="1"/>
    <col min="1289" max="1289" width="14.5703125" style="3" customWidth="1"/>
    <col min="1290" max="1290" width="14.28515625" style="3" customWidth="1"/>
    <col min="1291" max="1291" width="18.42578125" style="3" customWidth="1"/>
    <col min="1292" max="1292" width="11.85546875" style="3" customWidth="1"/>
    <col min="1293" max="1541" width="6.85546875" style="3" customWidth="1"/>
    <col min="1542" max="1542" width="64.28515625" style="3" customWidth="1"/>
    <col min="1543" max="1543" width="15.28515625" style="3" customWidth="1"/>
    <col min="1544" max="1544" width="15.85546875" style="3" customWidth="1"/>
    <col min="1545" max="1545" width="14.5703125" style="3" customWidth="1"/>
    <col min="1546" max="1546" width="14.28515625" style="3" customWidth="1"/>
    <col min="1547" max="1547" width="18.42578125" style="3" customWidth="1"/>
    <col min="1548" max="1548" width="11.85546875" style="3" customWidth="1"/>
    <col min="1549" max="1797" width="6.85546875" style="3" customWidth="1"/>
    <col min="1798" max="1798" width="64.28515625" style="3" customWidth="1"/>
    <col min="1799" max="1799" width="15.28515625" style="3" customWidth="1"/>
    <col min="1800" max="1800" width="15.85546875" style="3" customWidth="1"/>
    <col min="1801" max="1801" width="14.5703125" style="3" customWidth="1"/>
    <col min="1802" max="1802" width="14.28515625" style="3" customWidth="1"/>
    <col min="1803" max="1803" width="18.42578125" style="3" customWidth="1"/>
    <col min="1804" max="1804" width="11.85546875" style="3" customWidth="1"/>
    <col min="1805" max="2053" width="6.85546875" style="3" customWidth="1"/>
    <col min="2054" max="2054" width="64.28515625" style="3" customWidth="1"/>
    <col min="2055" max="2055" width="15.28515625" style="3" customWidth="1"/>
    <col min="2056" max="2056" width="15.85546875" style="3" customWidth="1"/>
    <col min="2057" max="2057" width="14.5703125" style="3" customWidth="1"/>
    <col min="2058" max="2058" width="14.28515625" style="3" customWidth="1"/>
    <col min="2059" max="2059" width="18.42578125" style="3" customWidth="1"/>
    <col min="2060" max="2060" width="11.85546875" style="3" customWidth="1"/>
    <col min="2061" max="2309" width="6.85546875" style="3" customWidth="1"/>
    <col min="2310" max="2310" width="64.28515625" style="3" customWidth="1"/>
    <col min="2311" max="2311" width="15.28515625" style="3" customWidth="1"/>
    <col min="2312" max="2312" width="15.85546875" style="3" customWidth="1"/>
    <col min="2313" max="2313" width="14.5703125" style="3" customWidth="1"/>
    <col min="2314" max="2314" width="14.28515625" style="3" customWidth="1"/>
    <col min="2315" max="2315" width="18.42578125" style="3" customWidth="1"/>
    <col min="2316" max="2316" width="11.85546875" style="3" customWidth="1"/>
    <col min="2317" max="2565" width="6.85546875" style="3" customWidth="1"/>
    <col min="2566" max="2566" width="64.28515625" style="3" customWidth="1"/>
    <col min="2567" max="2567" width="15.28515625" style="3" customWidth="1"/>
    <col min="2568" max="2568" width="15.85546875" style="3" customWidth="1"/>
    <col min="2569" max="2569" width="14.5703125" style="3" customWidth="1"/>
    <col min="2570" max="2570" width="14.28515625" style="3" customWidth="1"/>
    <col min="2571" max="2571" width="18.42578125" style="3" customWidth="1"/>
    <col min="2572" max="2572" width="11.85546875" style="3" customWidth="1"/>
    <col min="2573" max="2821" width="6.85546875" style="3" customWidth="1"/>
    <col min="2822" max="2822" width="64.28515625" style="3" customWidth="1"/>
    <col min="2823" max="2823" width="15.28515625" style="3" customWidth="1"/>
    <col min="2824" max="2824" width="15.85546875" style="3" customWidth="1"/>
    <col min="2825" max="2825" width="14.5703125" style="3" customWidth="1"/>
    <col min="2826" max="2826" width="14.28515625" style="3" customWidth="1"/>
    <col min="2827" max="2827" width="18.42578125" style="3" customWidth="1"/>
    <col min="2828" max="2828" width="11.85546875" style="3" customWidth="1"/>
    <col min="2829" max="3077" width="6.85546875" style="3" customWidth="1"/>
    <col min="3078" max="3078" width="64.28515625" style="3" customWidth="1"/>
    <col min="3079" max="3079" width="15.28515625" style="3" customWidth="1"/>
    <col min="3080" max="3080" width="15.85546875" style="3" customWidth="1"/>
    <col min="3081" max="3081" width="14.5703125" style="3" customWidth="1"/>
    <col min="3082" max="3082" width="14.28515625" style="3" customWidth="1"/>
    <col min="3083" max="3083" width="18.42578125" style="3" customWidth="1"/>
    <col min="3084" max="3084" width="11.85546875" style="3" customWidth="1"/>
    <col min="3085" max="3333" width="6.85546875" style="3" customWidth="1"/>
    <col min="3334" max="3334" width="64.28515625" style="3" customWidth="1"/>
    <col min="3335" max="3335" width="15.28515625" style="3" customWidth="1"/>
    <col min="3336" max="3336" width="15.85546875" style="3" customWidth="1"/>
    <col min="3337" max="3337" width="14.5703125" style="3" customWidth="1"/>
    <col min="3338" max="3338" width="14.28515625" style="3" customWidth="1"/>
    <col min="3339" max="3339" width="18.42578125" style="3" customWidth="1"/>
    <col min="3340" max="3340" width="11.85546875" style="3" customWidth="1"/>
    <col min="3341" max="3589" width="6.85546875" style="3" customWidth="1"/>
    <col min="3590" max="3590" width="64.28515625" style="3" customWidth="1"/>
    <col min="3591" max="3591" width="15.28515625" style="3" customWidth="1"/>
    <col min="3592" max="3592" width="15.85546875" style="3" customWidth="1"/>
    <col min="3593" max="3593" width="14.5703125" style="3" customWidth="1"/>
    <col min="3594" max="3594" width="14.28515625" style="3" customWidth="1"/>
    <col min="3595" max="3595" width="18.42578125" style="3" customWidth="1"/>
    <col min="3596" max="3596" width="11.85546875" style="3" customWidth="1"/>
    <col min="3597" max="3845" width="6.85546875" style="3" customWidth="1"/>
    <col min="3846" max="3846" width="64.28515625" style="3" customWidth="1"/>
    <col min="3847" max="3847" width="15.28515625" style="3" customWidth="1"/>
    <col min="3848" max="3848" width="15.85546875" style="3" customWidth="1"/>
    <col min="3849" max="3849" width="14.5703125" style="3" customWidth="1"/>
    <col min="3850" max="3850" width="14.28515625" style="3" customWidth="1"/>
    <col min="3851" max="3851" width="18.42578125" style="3" customWidth="1"/>
    <col min="3852" max="3852" width="11.85546875" style="3" customWidth="1"/>
    <col min="3853" max="4101" width="6.85546875" style="3" customWidth="1"/>
    <col min="4102" max="4102" width="64.28515625" style="3" customWidth="1"/>
    <col min="4103" max="4103" width="15.28515625" style="3" customWidth="1"/>
    <col min="4104" max="4104" width="15.85546875" style="3" customWidth="1"/>
    <col min="4105" max="4105" width="14.5703125" style="3" customWidth="1"/>
    <col min="4106" max="4106" width="14.28515625" style="3" customWidth="1"/>
    <col min="4107" max="4107" width="18.42578125" style="3" customWidth="1"/>
    <col min="4108" max="4108" width="11.85546875" style="3" customWidth="1"/>
    <col min="4109" max="4357" width="6.85546875" style="3" customWidth="1"/>
    <col min="4358" max="4358" width="64.28515625" style="3" customWidth="1"/>
    <col min="4359" max="4359" width="15.28515625" style="3" customWidth="1"/>
    <col min="4360" max="4360" width="15.85546875" style="3" customWidth="1"/>
    <col min="4361" max="4361" width="14.5703125" style="3" customWidth="1"/>
    <col min="4362" max="4362" width="14.28515625" style="3" customWidth="1"/>
    <col min="4363" max="4363" width="18.42578125" style="3" customWidth="1"/>
    <col min="4364" max="4364" width="11.85546875" style="3" customWidth="1"/>
    <col min="4365" max="4613" width="6.85546875" style="3" customWidth="1"/>
    <col min="4614" max="4614" width="64.28515625" style="3" customWidth="1"/>
    <col min="4615" max="4615" width="15.28515625" style="3" customWidth="1"/>
    <col min="4616" max="4616" width="15.85546875" style="3" customWidth="1"/>
    <col min="4617" max="4617" width="14.5703125" style="3" customWidth="1"/>
    <col min="4618" max="4618" width="14.28515625" style="3" customWidth="1"/>
    <col min="4619" max="4619" width="18.42578125" style="3" customWidth="1"/>
    <col min="4620" max="4620" width="11.85546875" style="3" customWidth="1"/>
    <col min="4621" max="4869" width="6.85546875" style="3" customWidth="1"/>
    <col min="4870" max="4870" width="64.28515625" style="3" customWidth="1"/>
    <col min="4871" max="4871" width="15.28515625" style="3" customWidth="1"/>
    <col min="4872" max="4872" width="15.85546875" style="3" customWidth="1"/>
    <col min="4873" max="4873" width="14.5703125" style="3" customWidth="1"/>
    <col min="4874" max="4874" width="14.28515625" style="3" customWidth="1"/>
    <col min="4875" max="4875" width="18.42578125" style="3" customWidth="1"/>
    <col min="4876" max="4876" width="11.85546875" style="3" customWidth="1"/>
    <col min="4877" max="5125" width="6.85546875" style="3" customWidth="1"/>
    <col min="5126" max="5126" width="64.28515625" style="3" customWidth="1"/>
    <col min="5127" max="5127" width="15.28515625" style="3" customWidth="1"/>
    <col min="5128" max="5128" width="15.85546875" style="3" customWidth="1"/>
    <col min="5129" max="5129" width="14.5703125" style="3" customWidth="1"/>
    <col min="5130" max="5130" width="14.28515625" style="3" customWidth="1"/>
    <col min="5131" max="5131" width="18.42578125" style="3" customWidth="1"/>
    <col min="5132" max="5132" width="11.85546875" style="3" customWidth="1"/>
    <col min="5133" max="5381" width="6.85546875" style="3" customWidth="1"/>
    <col min="5382" max="5382" width="64.28515625" style="3" customWidth="1"/>
    <col min="5383" max="5383" width="15.28515625" style="3" customWidth="1"/>
    <col min="5384" max="5384" width="15.85546875" style="3" customWidth="1"/>
    <col min="5385" max="5385" width="14.5703125" style="3" customWidth="1"/>
    <col min="5386" max="5386" width="14.28515625" style="3" customWidth="1"/>
    <col min="5387" max="5387" width="18.42578125" style="3" customWidth="1"/>
    <col min="5388" max="5388" width="11.85546875" style="3" customWidth="1"/>
    <col min="5389" max="5637" width="6.85546875" style="3" customWidth="1"/>
    <col min="5638" max="5638" width="64.28515625" style="3" customWidth="1"/>
    <col min="5639" max="5639" width="15.28515625" style="3" customWidth="1"/>
    <col min="5640" max="5640" width="15.85546875" style="3" customWidth="1"/>
    <col min="5641" max="5641" width="14.5703125" style="3" customWidth="1"/>
    <col min="5642" max="5642" width="14.28515625" style="3" customWidth="1"/>
    <col min="5643" max="5643" width="18.42578125" style="3" customWidth="1"/>
    <col min="5644" max="5644" width="11.85546875" style="3" customWidth="1"/>
    <col min="5645" max="5893" width="6.85546875" style="3" customWidth="1"/>
    <col min="5894" max="5894" width="64.28515625" style="3" customWidth="1"/>
    <col min="5895" max="5895" width="15.28515625" style="3" customWidth="1"/>
    <col min="5896" max="5896" width="15.85546875" style="3" customWidth="1"/>
    <col min="5897" max="5897" width="14.5703125" style="3" customWidth="1"/>
    <col min="5898" max="5898" width="14.28515625" style="3" customWidth="1"/>
    <col min="5899" max="5899" width="18.42578125" style="3" customWidth="1"/>
    <col min="5900" max="5900" width="11.85546875" style="3" customWidth="1"/>
    <col min="5901" max="6149" width="6.85546875" style="3" customWidth="1"/>
    <col min="6150" max="6150" width="64.28515625" style="3" customWidth="1"/>
    <col min="6151" max="6151" width="15.28515625" style="3" customWidth="1"/>
    <col min="6152" max="6152" width="15.85546875" style="3" customWidth="1"/>
    <col min="6153" max="6153" width="14.5703125" style="3" customWidth="1"/>
    <col min="6154" max="6154" width="14.28515625" style="3" customWidth="1"/>
    <col min="6155" max="6155" width="18.42578125" style="3" customWidth="1"/>
    <col min="6156" max="6156" width="11.85546875" style="3" customWidth="1"/>
    <col min="6157" max="6405" width="6.85546875" style="3" customWidth="1"/>
    <col min="6406" max="6406" width="64.28515625" style="3" customWidth="1"/>
    <col min="6407" max="6407" width="15.28515625" style="3" customWidth="1"/>
    <col min="6408" max="6408" width="15.85546875" style="3" customWidth="1"/>
    <col min="6409" max="6409" width="14.5703125" style="3" customWidth="1"/>
    <col min="6410" max="6410" width="14.28515625" style="3" customWidth="1"/>
    <col min="6411" max="6411" width="18.42578125" style="3" customWidth="1"/>
    <col min="6412" max="6412" width="11.85546875" style="3" customWidth="1"/>
    <col min="6413" max="6661" width="6.85546875" style="3" customWidth="1"/>
    <col min="6662" max="6662" width="64.28515625" style="3" customWidth="1"/>
    <col min="6663" max="6663" width="15.28515625" style="3" customWidth="1"/>
    <col min="6664" max="6664" width="15.85546875" style="3" customWidth="1"/>
    <col min="6665" max="6665" width="14.5703125" style="3" customWidth="1"/>
    <col min="6666" max="6666" width="14.28515625" style="3" customWidth="1"/>
    <col min="6667" max="6667" width="18.42578125" style="3" customWidth="1"/>
    <col min="6668" max="6668" width="11.85546875" style="3" customWidth="1"/>
    <col min="6669" max="6917" width="6.85546875" style="3" customWidth="1"/>
    <col min="6918" max="6918" width="64.28515625" style="3" customWidth="1"/>
    <col min="6919" max="6919" width="15.28515625" style="3" customWidth="1"/>
    <col min="6920" max="6920" width="15.85546875" style="3" customWidth="1"/>
    <col min="6921" max="6921" width="14.5703125" style="3" customWidth="1"/>
    <col min="6922" max="6922" width="14.28515625" style="3" customWidth="1"/>
    <col min="6923" max="6923" width="18.42578125" style="3" customWidth="1"/>
    <col min="6924" max="6924" width="11.85546875" style="3" customWidth="1"/>
    <col min="6925" max="7173" width="6.85546875" style="3" customWidth="1"/>
    <col min="7174" max="7174" width="64.28515625" style="3" customWidth="1"/>
    <col min="7175" max="7175" width="15.28515625" style="3" customWidth="1"/>
    <col min="7176" max="7176" width="15.85546875" style="3" customWidth="1"/>
    <col min="7177" max="7177" width="14.5703125" style="3" customWidth="1"/>
    <col min="7178" max="7178" width="14.28515625" style="3" customWidth="1"/>
    <col min="7179" max="7179" width="18.42578125" style="3" customWidth="1"/>
    <col min="7180" max="7180" width="11.85546875" style="3" customWidth="1"/>
    <col min="7181" max="7429" width="6.85546875" style="3" customWidth="1"/>
    <col min="7430" max="7430" width="64.28515625" style="3" customWidth="1"/>
    <col min="7431" max="7431" width="15.28515625" style="3" customWidth="1"/>
    <col min="7432" max="7432" width="15.85546875" style="3" customWidth="1"/>
    <col min="7433" max="7433" width="14.5703125" style="3" customWidth="1"/>
    <col min="7434" max="7434" width="14.28515625" style="3" customWidth="1"/>
    <col min="7435" max="7435" width="18.42578125" style="3" customWidth="1"/>
    <col min="7436" max="7436" width="11.85546875" style="3" customWidth="1"/>
    <col min="7437" max="7685" width="6.85546875" style="3" customWidth="1"/>
    <col min="7686" max="7686" width="64.28515625" style="3" customWidth="1"/>
    <col min="7687" max="7687" width="15.28515625" style="3" customWidth="1"/>
    <col min="7688" max="7688" width="15.85546875" style="3" customWidth="1"/>
    <col min="7689" max="7689" width="14.5703125" style="3" customWidth="1"/>
    <col min="7690" max="7690" width="14.28515625" style="3" customWidth="1"/>
    <col min="7691" max="7691" width="18.42578125" style="3" customWidth="1"/>
    <col min="7692" max="7692" width="11.85546875" style="3" customWidth="1"/>
    <col min="7693" max="7941" width="6.85546875" style="3" customWidth="1"/>
    <col min="7942" max="7942" width="64.28515625" style="3" customWidth="1"/>
    <col min="7943" max="7943" width="15.28515625" style="3" customWidth="1"/>
    <col min="7944" max="7944" width="15.85546875" style="3" customWidth="1"/>
    <col min="7945" max="7945" width="14.5703125" style="3" customWidth="1"/>
    <col min="7946" max="7946" width="14.28515625" style="3" customWidth="1"/>
    <col min="7947" max="7947" width="18.42578125" style="3" customWidth="1"/>
    <col min="7948" max="7948" width="11.85546875" style="3" customWidth="1"/>
    <col min="7949" max="8197" width="6.85546875" style="3" customWidth="1"/>
    <col min="8198" max="8198" width="64.28515625" style="3" customWidth="1"/>
    <col min="8199" max="8199" width="15.28515625" style="3" customWidth="1"/>
    <col min="8200" max="8200" width="15.85546875" style="3" customWidth="1"/>
    <col min="8201" max="8201" width="14.5703125" style="3" customWidth="1"/>
    <col min="8202" max="8202" width="14.28515625" style="3" customWidth="1"/>
    <col min="8203" max="8203" width="18.42578125" style="3" customWidth="1"/>
    <col min="8204" max="8204" width="11.85546875" style="3" customWidth="1"/>
    <col min="8205" max="8453" width="6.85546875" style="3" customWidth="1"/>
    <col min="8454" max="8454" width="64.28515625" style="3" customWidth="1"/>
    <col min="8455" max="8455" width="15.28515625" style="3" customWidth="1"/>
    <col min="8456" max="8456" width="15.85546875" style="3" customWidth="1"/>
    <col min="8457" max="8457" width="14.5703125" style="3" customWidth="1"/>
    <col min="8458" max="8458" width="14.28515625" style="3" customWidth="1"/>
    <col min="8459" max="8459" width="18.42578125" style="3" customWidth="1"/>
    <col min="8460" max="8460" width="11.85546875" style="3" customWidth="1"/>
    <col min="8461" max="8709" width="6.85546875" style="3" customWidth="1"/>
    <col min="8710" max="8710" width="64.28515625" style="3" customWidth="1"/>
    <col min="8711" max="8711" width="15.28515625" style="3" customWidth="1"/>
    <col min="8712" max="8712" width="15.85546875" style="3" customWidth="1"/>
    <col min="8713" max="8713" width="14.5703125" style="3" customWidth="1"/>
    <col min="8714" max="8714" width="14.28515625" style="3" customWidth="1"/>
    <col min="8715" max="8715" width="18.42578125" style="3" customWidth="1"/>
    <col min="8716" max="8716" width="11.85546875" style="3" customWidth="1"/>
    <col min="8717" max="8965" width="6.85546875" style="3" customWidth="1"/>
    <col min="8966" max="8966" width="64.28515625" style="3" customWidth="1"/>
    <col min="8967" max="8967" width="15.28515625" style="3" customWidth="1"/>
    <col min="8968" max="8968" width="15.85546875" style="3" customWidth="1"/>
    <col min="8969" max="8969" width="14.5703125" style="3" customWidth="1"/>
    <col min="8970" max="8970" width="14.28515625" style="3" customWidth="1"/>
    <col min="8971" max="8971" width="18.42578125" style="3" customWidth="1"/>
    <col min="8972" max="8972" width="11.85546875" style="3" customWidth="1"/>
    <col min="8973" max="9221" width="6.85546875" style="3" customWidth="1"/>
    <col min="9222" max="9222" width="64.28515625" style="3" customWidth="1"/>
    <col min="9223" max="9223" width="15.28515625" style="3" customWidth="1"/>
    <col min="9224" max="9224" width="15.85546875" style="3" customWidth="1"/>
    <col min="9225" max="9225" width="14.5703125" style="3" customWidth="1"/>
    <col min="9226" max="9226" width="14.28515625" style="3" customWidth="1"/>
    <col min="9227" max="9227" width="18.42578125" style="3" customWidth="1"/>
    <col min="9228" max="9228" width="11.85546875" style="3" customWidth="1"/>
    <col min="9229" max="9477" width="6.85546875" style="3" customWidth="1"/>
    <col min="9478" max="9478" width="64.28515625" style="3" customWidth="1"/>
    <col min="9479" max="9479" width="15.28515625" style="3" customWidth="1"/>
    <col min="9480" max="9480" width="15.85546875" style="3" customWidth="1"/>
    <col min="9481" max="9481" width="14.5703125" style="3" customWidth="1"/>
    <col min="9482" max="9482" width="14.28515625" style="3" customWidth="1"/>
    <col min="9483" max="9483" width="18.42578125" style="3" customWidth="1"/>
    <col min="9484" max="9484" width="11.85546875" style="3" customWidth="1"/>
    <col min="9485" max="9733" width="6.85546875" style="3" customWidth="1"/>
    <col min="9734" max="9734" width="64.28515625" style="3" customWidth="1"/>
    <col min="9735" max="9735" width="15.28515625" style="3" customWidth="1"/>
    <col min="9736" max="9736" width="15.85546875" style="3" customWidth="1"/>
    <col min="9737" max="9737" width="14.5703125" style="3" customWidth="1"/>
    <col min="9738" max="9738" width="14.28515625" style="3" customWidth="1"/>
    <col min="9739" max="9739" width="18.42578125" style="3" customWidth="1"/>
    <col min="9740" max="9740" width="11.85546875" style="3" customWidth="1"/>
    <col min="9741" max="9989" width="6.85546875" style="3" customWidth="1"/>
    <col min="9990" max="9990" width="64.28515625" style="3" customWidth="1"/>
    <col min="9991" max="9991" width="15.28515625" style="3" customWidth="1"/>
    <col min="9992" max="9992" width="15.85546875" style="3" customWidth="1"/>
    <col min="9993" max="9993" width="14.5703125" style="3" customWidth="1"/>
    <col min="9994" max="9994" width="14.28515625" style="3" customWidth="1"/>
    <col min="9995" max="9995" width="18.42578125" style="3" customWidth="1"/>
    <col min="9996" max="9996" width="11.85546875" style="3" customWidth="1"/>
    <col min="9997" max="10245" width="6.85546875" style="3" customWidth="1"/>
    <col min="10246" max="10246" width="64.28515625" style="3" customWidth="1"/>
    <col min="10247" max="10247" width="15.28515625" style="3" customWidth="1"/>
    <col min="10248" max="10248" width="15.85546875" style="3" customWidth="1"/>
    <col min="10249" max="10249" width="14.5703125" style="3" customWidth="1"/>
    <col min="10250" max="10250" width="14.28515625" style="3" customWidth="1"/>
    <col min="10251" max="10251" width="18.42578125" style="3" customWidth="1"/>
    <col min="10252" max="10252" width="11.85546875" style="3" customWidth="1"/>
    <col min="10253" max="10501" width="6.85546875" style="3" customWidth="1"/>
    <col min="10502" max="10502" width="64.28515625" style="3" customWidth="1"/>
    <col min="10503" max="10503" width="15.28515625" style="3" customWidth="1"/>
    <col min="10504" max="10504" width="15.85546875" style="3" customWidth="1"/>
    <col min="10505" max="10505" width="14.5703125" style="3" customWidth="1"/>
    <col min="10506" max="10506" width="14.28515625" style="3" customWidth="1"/>
    <col min="10507" max="10507" width="18.42578125" style="3" customWidth="1"/>
    <col min="10508" max="10508" width="11.85546875" style="3" customWidth="1"/>
    <col min="10509" max="10757" width="6.85546875" style="3" customWidth="1"/>
    <col min="10758" max="10758" width="64.28515625" style="3" customWidth="1"/>
    <col min="10759" max="10759" width="15.28515625" style="3" customWidth="1"/>
    <col min="10760" max="10760" width="15.85546875" style="3" customWidth="1"/>
    <col min="10761" max="10761" width="14.5703125" style="3" customWidth="1"/>
    <col min="10762" max="10762" width="14.28515625" style="3" customWidth="1"/>
    <col min="10763" max="10763" width="18.42578125" style="3" customWidth="1"/>
    <col min="10764" max="10764" width="11.85546875" style="3" customWidth="1"/>
    <col min="10765" max="11013" width="6.85546875" style="3" customWidth="1"/>
    <col min="11014" max="11014" width="64.28515625" style="3" customWidth="1"/>
    <col min="11015" max="11015" width="15.28515625" style="3" customWidth="1"/>
    <col min="11016" max="11016" width="15.85546875" style="3" customWidth="1"/>
    <col min="11017" max="11017" width="14.5703125" style="3" customWidth="1"/>
    <col min="11018" max="11018" width="14.28515625" style="3" customWidth="1"/>
    <col min="11019" max="11019" width="18.42578125" style="3" customWidth="1"/>
    <col min="11020" max="11020" width="11.85546875" style="3" customWidth="1"/>
    <col min="11021" max="11269" width="6.85546875" style="3" customWidth="1"/>
    <col min="11270" max="11270" width="64.28515625" style="3" customWidth="1"/>
    <col min="11271" max="11271" width="15.28515625" style="3" customWidth="1"/>
    <col min="11272" max="11272" width="15.85546875" style="3" customWidth="1"/>
    <col min="11273" max="11273" width="14.5703125" style="3" customWidth="1"/>
    <col min="11274" max="11274" width="14.28515625" style="3" customWidth="1"/>
    <col min="11275" max="11275" width="18.42578125" style="3" customWidth="1"/>
    <col min="11276" max="11276" width="11.85546875" style="3" customWidth="1"/>
    <col min="11277" max="11525" width="6.85546875" style="3" customWidth="1"/>
    <col min="11526" max="11526" width="64.28515625" style="3" customWidth="1"/>
    <col min="11527" max="11527" width="15.28515625" style="3" customWidth="1"/>
    <col min="11528" max="11528" width="15.85546875" style="3" customWidth="1"/>
    <col min="11529" max="11529" width="14.5703125" style="3" customWidth="1"/>
    <col min="11530" max="11530" width="14.28515625" style="3" customWidth="1"/>
    <col min="11531" max="11531" width="18.42578125" style="3" customWidth="1"/>
    <col min="11532" max="11532" width="11.85546875" style="3" customWidth="1"/>
    <col min="11533" max="11781" width="6.85546875" style="3" customWidth="1"/>
    <col min="11782" max="11782" width="64.28515625" style="3" customWidth="1"/>
    <col min="11783" max="11783" width="15.28515625" style="3" customWidth="1"/>
    <col min="11784" max="11784" width="15.85546875" style="3" customWidth="1"/>
    <col min="11785" max="11785" width="14.5703125" style="3" customWidth="1"/>
    <col min="11786" max="11786" width="14.28515625" style="3" customWidth="1"/>
    <col min="11787" max="11787" width="18.42578125" style="3" customWidth="1"/>
    <col min="11788" max="11788" width="11.85546875" style="3" customWidth="1"/>
    <col min="11789" max="12037" width="6.85546875" style="3" customWidth="1"/>
    <col min="12038" max="12038" width="64.28515625" style="3" customWidth="1"/>
    <col min="12039" max="12039" width="15.28515625" style="3" customWidth="1"/>
    <col min="12040" max="12040" width="15.85546875" style="3" customWidth="1"/>
    <col min="12041" max="12041" width="14.5703125" style="3" customWidth="1"/>
    <col min="12042" max="12042" width="14.28515625" style="3" customWidth="1"/>
    <col min="12043" max="12043" width="18.42578125" style="3" customWidth="1"/>
    <col min="12044" max="12044" width="11.85546875" style="3" customWidth="1"/>
    <col min="12045" max="12293" width="6.85546875" style="3" customWidth="1"/>
    <col min="12294" max="12294" width="64.28515625" style="3" customWidth="1"/>
    <col min="12295" max="12295" width="15.28515625" style="3" customWidth="1"/>
    <col min="12296" max="12296" width="15.85546875" style="3" customWidth="1"/>
    <col min="12297" max="12297" width="14.5703125" style="3" customWidth="1"/>
    <col min="12298" max="12298" width="14.28515625" style="3" customWidth="1"/>
    <col min="12299" max="12299" width="18.42578125" style="3" customWidth="1"/>
    <col min="12300" max="12300" width="11.85546875" style="3" customWidth="1"/>
    <col min="12301" max="12549" width="6.85546875" style="3" customWidth="1"/>
    <col min="12550" max="12550" width="64.28515625" style="3" customWidth="1"/>
    <col min="12551" max="12551" width="15.28515625" style="3" customWidth="1"/>
    <col min="12552" max="12552" width="15.85546875" style="3" customWidth="1"/>
    <col min="12553" max="12553" width="14.5703125" style="3" customWidth="1"/>
    <col min="12554" max="12554" width="14.28515625" style="3" customWidth="1"/>
    <col min="12555" max="12555" width="18.42578125" style="3" customWidth="1"/>
    <col min="12556" max="12556" width="11.85546875" style="3" customWidth="1"/>
    <col min="12557" max="12805" width="6.85546875" style="3" customWidth="1"/>
    <col min="12806" max="12806" width="64.28515625" style="3" customWidth="1"/>
    <col min="12807" max="12807" width="15.28515625" style="3" customWidth="1"/>
    <col min="12808" max="12808" width="15.85546875" style="3" customWidth="1"/>
    <col min="12809" max="12809" width="14.5703125" style="3" customWidth="1"/>
    <col min="12810" max="12810" width="14.28515625" style="3" customWidth="1"/>
    <col min="12811" max="12811" width="18.42578125" style="3" customWidth="1"/>
    <col min="12812" max="12812" width="11.85546875" style="3" customWidth="1"/>
    <col min="12813" max="13061" width="6.85546875" style="3" customWidth="1"/>
    <col min="13062" max="13062" width="64.28515625" style="3" customWidth="1"/>
    <col min="13063" max="13063" width="15.28515625" style="3" customWidth="1"/>
    <col min="13064" max="13064" width="15.85546875" style="3" customWidth="1"/>
    <col min="13065" max="13065" width="14.5703125" style="3" customWidth="1"/>
    <col min="13066" max="13066" width="14.28515625" style="3" customWidth="1"/>
    <col min="13067" max="13067" width="18.42578125" style="3" customWidth="1"/>
    <col min="13068" max="13068" width="11.85546875" style="3" customWidth="1"/>
    <col min="13069" max="13317" width="6.85546875" style="3" customWidth="1"/>
    <col min="13318" max="13318" width="64.28515625" style="3" customWidth="1"/>
    <col min="13319" max="13319" width="15.28515625" style="3" customWidth="1"/>
    <col min="13320" max="13320" width="15.85546875" style="3" customWidth="1"/>
    <col min="13321" max="13321" width="14.5703125" style="3" customWidth="1"/>
    <col min="13322" max="13322" width="14.28515625" style="3" customWidth="1"/>
    <col min="13323" max="13323" width="18.42578125" style="3" customWidth="1"/>
    <col min="13324" max="13324" width="11.85546875" style="3" customWidth="1"/>
    <col min="13325" max="13573" width="6.85546875" style="3" customWidth="1"/>
    <col min="13574" max="13574" width="64.28515625" style="3" customWidth="1"/>
    <col min="13575" max="13575" width="15.28515625" style="3" customWidth="1"/>
    <col min="13576" max="13576" width="15.85546875" style="3" customWidth="1"/>
    <col min="13577" max="13577" width="14.5703125" style="3" customWidth="1"/>
    <col min="13578" max="13578" width="14.28515625" style="3" customWidth="1"/>
    <col min="13579" max="13579" width="18.42578125" style="3" customWidth="1"/>
    <col min="13580" max="13580" width="11.85546875" style="3" customWidth="1"/>
    <col min="13581" max="13829" width="6.85546875" style="3" customWidth="1"/>
    <col min="13830" max="13830" width="64.28515625" style="3" customWidth="1"/>
    <col min="13831" max="13831" width="15.28515625" style="3" customWidth="1"/>
    <col min="13832" max="13832" width="15.85546875" style="3" customWidth="1"/>
    <col min="13833" max="13833" width="14.5703125" style="3" customWidth="1"/>
    <col min="13834" max="13834" width="14.28515625" style="3" customWidth="1"/>
    <col min="13835" max="13835" width="18.42578125" style="3" customWidth="1"/>
    <col min="13836" max="13836" width="11.85546875" style="3" customWidth="1"/>
    <col min="13837" max="14085" width="6.85546875" style="3" customWidth="1"/>
    <col min="14086" max="14086" width="64.28515625" style="3" customWidth="1"/>
    <col min="14087" max="14087" width="15.28515625" style="3" customWidth="1"/>
    <col min="14088" max="14088" width="15.85546875" style="3" customWidth="1"/>
    <col min="14089" max="14089" width="14.5703125" style="3" customWidth="1"/>
    <col min="14090" max="14090" width="14.28515625" style="3" customWidth="1"/>
    <col min="14091" max="14091" width="18.42578125" style="3" customWidth="1"/>
    <col min="14092" max="14092" width="11.85546875" style="3" customWidth="1"/>
    <col min="14093" max="14341" width="6.85546875" style="3" customWidth="1"/>
    <col min="14342" max="14342" width="64.28515625" style="3" customWidth="1"/>
    <col min="14343" max="14343" width="15.28515625" style="3" customWidth="1"/>
    <col min="14344" max="14344" width="15.85546875" style="3" customWidth="1"/>
    <col min="14345" max="14345" width="14.5703125" style="3" customWidth="1"/>
    <col min="14346" max="14346" width="14.28515625" style="3" customWidth="1"/>
    <col min="14347" max="14347" width="18.42578125" style="3" customWidth="1"/>
    <col min="14348" max="14348" width="11.85546875" style="3" customWidth="1"/>
    <col min="14349" max="14597" width="6.85546875" style="3" customWidth="1"/>
    <col min="14598" max="14598" width="64.28515625" style="3" customWidth="1"/>
    <col min="14599" max="14599" width="15.28515625" style="3" customWidth="1"/>
    <col min="14600" max="14600" width="15.85546875" style="3" customWidth="1"/>
    <col min="14601" max="14601" width="14.5703125" style="3" customWidth="1"/>
    <col min="14602" max="14602" width="14.28515625" style="3" customWidth="1"/>
    <col min="14603" max="14603" width="18.42578125" style="3" customWidth="1"/>
    <col min="14604" max="14604" width="11.85546875" style="3" customWidth="1"/>
    <col min="14605" max="14853" width="6.85546875" style="3" customWidth="1"/>
    <col min="14854" max="14854" width="64.28515625" style="3" customWidth="1"/>
    <col min="14855" max="14855" width="15.28515625" style="3" customWidth="1"/>
    <col min="14856" max="14856" width="15.85546875" style="3" customWidth="1"/>
    <col min="14857" max="14857" width="14.5703125" style="3" customWidth="1"/>
    <col min="14858" max="14858" width="14.28515625" style="3" customWidth="1"/>
    <col min="14859" max="14859" width="18.42578125" style="3" customWidth="1"/>
    <col min="14860" max="14860" width="11.85546875" style="3" customWidth="1"/>
    <col min="14861" max="15109" width="6.85546875" style="3" customWidth="1"/>
    <col min="15110" max="15110" width="64.28515625" style="3" customWidth="1"/>
    <col min="15111" max="15111" width="15.28515625" style="3" customWidth="1"/>
    <col min="15112" max="15112" width="15.85546875" style="3" customWidth="1"/>
    <col min="15113" max="15113" width="14.5703125" style="3" customWidth="1"/>
    <col min="15114" max="15114" width="14.28515625" style="3" customWidth="1"/>
    <col min="15115" max="15115" width="18.42578125" style="3" customWidth="1"/>
    <col min="15116" max="15116" width="11.85546875" style="3" customWidth="1"/>
    <col min="15117" max="15365" width="6.85546875" style="3" customWidth="1"/>
    <col min="15366" max="15366" width="64.28515625" style="3" customWidth="1"/>
    <col min="15367" max="15367" width="15.28515625" style="3" customWidth="1"/>
    <col min="15368" max="15368" width="15.85546875" style="3" customWidth="1"/>
    <col min="15369" max="15369" width="14.5703125" style="3" customWidth="1"/>
    <col min="15370" max="15370" width="14.28515625" style="3" customWidth="1"/>
    <col min="15371" max="15371" width="18.42578125" style="3" customWidth="1"/>
    <col min="15372" max="15372" width="11.85546875" style="3" customWidth="1"/>
    <col min="15373" max="15621" width="6.85546875" style="3" customWidth="1"/>
    <col min="15622" max="15622" width="64.28515625" style="3" customWidth="1"/>
    <col min="15623" max="15623" width="15.28515625" style="3" customWidth="1"/>
    <col min="15624" max="15624" width="15.85546875" style="3" customWidth="1"/>
    <col min="15625" max="15625" width="14.5703125" style="3" customWidth="1"/>
    <col min="15626" max="15626" width="14.28515625" style="3" customWidth="1"/>
    <col min="15627" max="15627" width="18.42578125" style="3" customWidth="1"/>
    <col min="15628" max="15628" width="11.85546875" style="3" customWidth="1"/>
    <col min="15629" max="15877" width="6.85546875" style="3" customWidth="1"/>
    <col min="15878" max="15878" width="64.28515625" style="3" customWidth="1"/>
    <col min="15879" max="15879" width="15.28515625" style="3" customWidth="1"/>
    <col min="15880" max="15880" width="15.85546875" style="3" customWidth="1"/>
    <col min="15881" max="15881" width="14.5703125" style="3" customWidth="1"/>
    <col min="15882" max="15882" width="14.28515625" style="3" customWidth="1"/>
    <col min="15883" max="15883" width="18.42578125" style="3" customWidth="1"/>
    <col min="15884" max="15884" width="11.85546875" style="3" customWidth="1"/>
    <col min="15885" max="16133" width="6.85546875" style="3" customWidth="1"/>
    <col min="16134" max="16134" width="64.28515625" style="3" customWidth="1"/>
    <col min="16135" max="16135" width="15.28515625" style="3" customWidth="1"/>
    <col min="16136" max="16136" width="15.85546875" style="3" customWidth="1"/>
    <col min="16137" max="16137" width="14.5703125" style="3" customWidth="1"/>
    <col min="16138" max="16138" width="14.28515625" style="3" customWidth="1"/>
    <col min="16139" max="16139" width="18.42578125" style="3" customWidth="1"/>
    <col min="16140" max="16140" width="11.85546875" style="3" customWidth="1"/>
    <col min="16141" max="16384" width="6.85546875" style="3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x14ac:dyDescent="0.25">
      <c r="A5" s="8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x14ac:dyDescent="0.25">
      <c r="A7" s="12" t="s">
        <v>5</v>
      </c>
      <c r="B7" s="13" t="s">
        <v>6</v>
      </c>
      <c r="C7" s="13"/>
      <c r="D7" s="13"/>
      <c r="E7" s="13"/>
      <c r="F7" s="13"/>
      <c r="G7" s="13"/>
      <c r="H7" s="13"/>
      <c r="I7" s="13"/>
      <c r="J7" s="13"/>
      <c r="K7" s="14"/>
      <c r="L7" s="15" t="s">
        <v>7</v>
      </c>
      <c r="M7" s="15" t="s">
        <v>7</v>
      </c>
    </row>
    <row r="8" spans="1:13" ht="39" customHeight="1" x14ac:dyDescent="0.25">
      <c r="A8" s="12"/>
      <c r="B8" s="16" t="s">
        <v>8</v>
      </c>
      <c r="C8" s="16"/>
      <c r="D8" s="16" t="s">
        <v>9</v>
      </c>
      <c r="E8" s="16"/>
      <c r="F8" s="17" t="s">
        <v>10</v>
      </c>
      <c r="G8" s="17"/>
      <c r="H8" s="17" t="s">
        <v>11</v>
      </c>
      <c r="I8" s="17"/>
      <c r="J8" s="17" t="s">
        <v>12</v>
      </c>
      <c r="K8" s="17"/>
      <c r="L8" s="15"/>
      <c r="M8" s="15"/>
    </row>
    <row r="9" spans="1:13" ht="12.75" customHeight="1" x14ac:dyDescent="0.25">
      <c r="A9" s="18"/>
      <c r="B9" s="19">
        <v>1000</v>
      </c>
      <c r="C9" s="19"/>
      <c r="D9" s="19">
        <v>1000</v>
      </c>
      <c r="E9" s="19"/>
      <c r="F9" s="19">
        <v>1000</v>
      </c>
      <c r="G9" s="19"/>
      <c r="H9" s="19">
        <v>1000</v>
      </c>
      <c r="I9" s="19"/>
      <c r="J9" s="19">
        <v>1000</v>
      </c>
      <c r="K9" s="19"/>
      <c r="L9" s="19">
        <v>1000</v>
      </c>
      <c r="M9" s="20"/>
    </row>
    <row r="10" spans="1:13" x14ac:dyDescent="0.25">
      <c r="A10" s="21" t="s">
        <v>13</v>
      </c>
      <c r="B10" s="22">
        <v>0</v>
      </c>
      <c r="C10" s="23">
        <v>0</v>
      </c>
      <c r="D10" s="22">
        <v>0</v>
      </c>
      <c r="E10" s="23">
        <f>+D10/$D$9</f>
        <v>0</v>
      </c>
      <c r="F10" s="22">
        <v>0</v>
      </c>
      <c r="G10" s="23">
        <f>+F10/$F$9</f>
        <v>0</v>
      </c>
      <c r="H10" s="22">
        <v>0</v>
      </c>
      <c r="I10" s="23">
        <f>+H10/$H$9</f>
        <v>0</v>
      </c>
      <c r="J10" s="22">
        <v>0</v>
      </c>
      <c r="K10" s="23">
        <f>+J10/$J$9</f>
        <v>0</v>
      </c>
      <c r="L10" s="22">
        <v>0</v>
      </c>
      <c r="M10" s="23">
        <f>+L10/$L$9</f>
        <v>0</v>
      </c>
    </row>
    <row r="11" spans="1:13" x14ac:dyDescent="0.25">
      <c r="A11" s="21" t="s">
        <v>14</v>
      </c>
      <c r="B11" s="22">
        <v>0</v>
      </c>
      <c r="C11" s="23">
        <v>0</v>
      </c>
      <c r="D11" s="22">
        <v>0</v>
      </c>
      <c r="E11" s="23">
        <f t="shared" ref="E11:E23" si="0">+D11/$D$9</f>
        <v>0</v>
      </c>
      <c r="F11" s="22">
        <v>0</v>
      </c>
      <c r="G11" s="23">
        <f t="shared" ref="G11:G23" si="1">+F11/$F$9</f>
        <v>0</v>
      </c>
      <c r="H11" s="22">
        <v>0</v>
      </c>
      <c r="I11" s="23">
        <f t="shared" ref="I11:I23" si="2">+H11/$H$9</f>
        <v>0</v>
      </c>
      <c r="J11" s="22">
        <v>0</v>
      </c>
      <c r="K11" s="23">
        <f t="shared" ref="K11:K23" si="3">+J11/$J$9</f>
        <v>0</v>
      </c>
      <c r="L11" s="22">
        <v>0</v>
      </c>
      <c r="M11" s="23">
        <f t="shared" ref="M11:M23" si="4">+L11/$L$9</f>
        <v>0</v>
      </c>
    </row>
    <row r="12" spans="1:13" x14ac:dyDescent="0.25">
      <c r="A12" s="21" t="s">
        <v>15</v>
      </c>
      <c r="B12" s="22">
        <v>0</v>
      </c>
      <c r="C12" s="23">
        <v>0</v>
      </c>
      <c r="D12" s="22">
        <v>0</v>
      </c>
      <c r="E12" s="23">
        <f t="shared" si="0"/>
        <v>0</v>
      </c>
      <c r="F12" s="22">
        <v>0</v>
      </c>
      <c r="G12" s="23">
        <f t="shared" si="1"/>
        <v>0</v>
      </c>
      <c r="H12" s="22">
        <v>0</v>
      </c>
      <c r="I12" s="23">
        <f t="shared" si="2"/>
        <v>0</v>
      </c>
      <c r="J12" s="22">
        <v>0</v>
      </c>
      <c r="K12" s="23">
        <f t="shared" si="3"/>
        <v>0</v>
      </c>
      <c r="L12" s="22">
        <v>0</v>
      </c>
      <c r="M12" s="23">
        <f t="shared" si="4"/>
        <v>0</v>
      </c>
    </row>
    <row r="13" spans="1:13" x14ac:dyDescent="0.25">
      <c r="A13" s="21" t="s">
        <v>16</v>
      </c>
      <c r="B13" s="22">
        <v>0</v>
      </c>
      <c r="C13" s="23">
        <v>0</v>
      </c>
      <c r="D13" s="22">
        <v>0</v>
      </c>
      <c r="E13" s="23">
        <f t="shared" si="0"/>
        <v>0</v>
      </c>
      <c r="F13" s="22">
        <v>0</v>
      </c>
      <c r="G13" s="23">
        <f t="shared" si="1"/>
        <v>0</v>
      </c>
      <c r="H13" s="22">
        <v>0</v>
      </c>
      <c r="I13" s="23">
        <f t="shared" si="2"/>
        <v>0</v>
      </c>
      <c r="J13" s="22">
        <v>0</v>
      </c>
      <c r="K13" s="23">
        <f t="shared" si="3"/>
        <v>0</v>
      </c>
      <c r="L13" s="22">
        <v>0</v>
      </c>
      <c r="M13" s="23">
        <f t="shared" si="4"/>
        <v>0</v>
      </c>
    </row>
    <row r="14" spans="1:13" x14ac:dyDescent="0.25">
      <c r="A14" s="21" t="s">
        <v>17</v>
      </c>
      <c r="B14" s="22">
        <v>0</v>
      </c>
      <c r="C14" s="23">
        <v>0</v>
      </c>
      <c r="D14" s="22">
        <v>1327</v>
      </c>
      <c r="E14" s="23">
        <f t="shared" si="0"/>
        <v>1.327</v>
      </c>
      <c r="F14" s="22">
        <f>+B14+D14</f>
        <v>1327</v>
      </c>
      <c r="G14" s="23">
        <f t="shared" si="1"/>
        <v>1.327</v>
      </c>
      <c r="H14" s="22">
        <v>1327</v>
      </c>
      <c r="I14" s="23">
        <f t="shared" si="2"/>
        <v>1.327</v>
      </c>
      <c r="J14" s="22">
        <v>1327</v>
      </c>
      <c r="K14" s="23">
        <f t="shared" si="3"/>
        <v>1.327</v>
      </c>
      <c r="L14" s="22">
        <f>+J14-B14</f>
        <v>1327</v>
      </c>
      <c r="M14" s="23">
        <f t="shared" si="4"/>
        <v>1.327</v>
      </c>
    </row>
    <row r="15" spans="1:13" x14ac:dyDescent="0.25">
      <c r="A15" s="24" t="s">
        <v>18</v>
      </c>
      <c r="B15" s="22">
        <v>0</v>
      </c>
      <c r="C15" s="23">
        <v>0</v>
      </c>
      <c r="D15" s="22">
        <v>0</v>
      </c>
      <c r="E15" s="23">
        <f t="shared" si="0"/>
        <v>0</v>
      </c>
      <c r="F15" s="22">
        <v>0</v>
      </c>
      <c r="G15" s="23">
        <f t="shared" si="1"/>
        <v>0</v>
      </c>
      <c r="H15" s="22">
        <v>0</v>
      </c>
      <c r="I15" s="23">
        <f t="shared" si="2"/>
        <v>0</v>
      </c>
      <c r="J15" s="22">
        <v>0</v>
      </c>
      <c r="K15" s="23">
        <f t="shared" si="3"/>
        <v>0</v>
      </c>
      <c r="L15" s="22">
        <v>0</v>
      </c>
      <c r="M15" s="23">
        <f t="shared" si="4"/>
        <v>0</v>
      </c>
    </row>
    <row r="16" spans="1:13" x14ac:dyDescent="0.25">
      <c r="A16" s="24" t="s">
        <v>19</v>
      </c>
      <c r="B16" s="22">
        <v>0</v>
      </c>
      <c r="C16" s="23">
        <v>0</v>
      </c>
      <c r="D16" s="22">
        <v>0</v>
      </c>
      <c r="E16" s="23">
        <f t="shared" si="0"/>
        <v>0</v>
      </c>
      <c r="F16" s="22">
        <v>0</v>
      </c>
      <c r="G16" s="23">
        <f t="shared" si="1"/>
        <v>0</v>
      </c>
      <c r="H16" s="22">
        <v>0</v>
      </c>
      <c r="I16" s="23">
        <f t="shared" si="2"/>
        <v>0</v>
      </c>
      <c r="J16" s="22">
        <v>0</v>
      </c>
      <c r="K16" s="23">
        <f t="shared" si="3"/>
        <v>0</v>
      </c>
      <c r="L16" s="22">
        <v>0</v>
      </c>
      <c r="M16" s="23">
        <f t="shared" si="4"/>
        <v>0</v>
      </c>
    </row>
    <row r="17" spans="1:14" x14ac:dyDescent="0.25">
      <c r="A17" s="21" t="s">
        <v>20</v>
      </c>
      <c r="B17" s="22">
        <v>0</v>
      </c>
      <c r="C17" s="23">
        <v>0</v>
      </c>
      <c r="D17" s="22">
        <v>0</v>
      </c>
      <c r="E17" s="23">
        <f t="shared" si="0"/>
        <v>0</v>
      </c>
      <c r="F17" s="22">
        <v>0</v>
      </c>
      <c r="G17" s="23">
        <f t="shared" si="1"/>
        <v>0</v>
      </c>
      <c r="H17" s="22">
        <v>0</v>
      </c>
      <c r="I17" s="23">
        <f t="shared" si="2"/>
        <v>0</v>
      </c>
      <c r="J17" s="22">
        <v>0</v>
      </c>
      <c r="K17" s="23">
        <f t="shared" si="3"/>
        <v>0</v>
      </c>
      <c r="L17" s="22">
        <v>0</v>
      </c>
      <c r="M17" s="23">
        <f t="shared" si="4"/>
        <v>0</v>
      </c>
    </row>
    <row r="18" spans="1:14" x14ac:dyDescent="0.25">
      <c r="A18" s="24" t="s">
        <v>18</v>
      </c>
      <c r="B18" s="22">
        <v>0</v>
      </c>
      <c r="C18" s="23">
        <v>0</v>
      </c>
      <c r="D18" s="22">
        <v>0</v>
      </c>
      <c r="E18" s="23">
        <f t="shared" si="0"/>
        <v>0</v>
      </c>
      <c r="F18" s="22">
        <v>0</v>
      </c>
      <c r="G18" s="23">
        <f t="shared" si="1"/>
        <v>0</v>
      </c>
      <c r="H18" s="22">
        <v>0</v>
      </c>
      <c r="I18" s="23">
        <f t="shared" si="2"/>
        <v>0</v>
      </c>
      <c r="J18" s="22">
        <v>0</v>
      </c>
      <c r="K18" s="23">
        <f t="shared" si="3"/>
        <v>0</v>
      </c>
      <c r="L18" s="22">
        <v>0</v>
      </c>
      <c r="M18" s="23">
        <f t="shared" si="4"/>
        <v>0</v>
      </c>
    </row>
    <row r="19" spans="1:14" x14ac:dyDescent="0.25">
      <c r="A19" s="24" t="s">
        <v>19</v>
      </c>
      <c r="B19" s="22">
        <v>0</v>
      </c>
      <c r="C19" s="23">
        <v>0</v>
      </c>
      <c r="D19" s="22">
        <v>0</v>
      </c>
      <c r="E19" s="23">
        <f t="shared" si="0"/>
        <v>0</v>
      </c>
      <c r="F19" s="22">
        <v>0</v>
      </c>
      <c r="G19" s="23">
        <f t="shared" si="1"/>
        <v>0</v>
      </c>
      <c r="H19" s="22">
        <v>0</v>
      </c>
      <c r="I19" s="23">
        <f t="shared" si="2"/>
        <v>0</v>
      </c>
      <c r="J19" s="22">
        <v>0</v>
      </c>
      <c r="K19" s="23">
        <f t="shared" si="3"/>
        <v>0</v>
      </c>
      <c r="L19" s="22">
        <v>0</v>
      </c>
      <c r="M19" s="23">
        <f t="shared" si="4"/>
        <v>0</v>
      </c>
    </row>
    <row r="20" spans="1:14" x14ac:dyDescent="0.25">
      <c r="A20" s="21" t="s">
        <v>21</v>
      </c>
      <c r="B20" s="22">
        <v>13300000</v>
      </c>
      <c r="C20" s="23">
        <f>+B20/$B$9</f>
        <v>13300</v>
      </c>
      <c r="D20" s="22">
        <v>-1327</v>
      </c>
      <c r="E20" s="23">
        <f t="shared" si="0"/>
        <v>-1.327</v>
      </c>
      <c r="F20" s="22">
        <f>+B20+D20</f>
        <v>13298673</v>
      </c>
      <c r="G20" s="23">
        <f t="shared" si="1"/>
        <v>13298.673000000001</v>
      </c>
      <c r="H20" s="22">
        <v>6313549</v>
      </c>
      <c r="I20" s="23">
        <f>+H20/$H$9</f>
        <v>6313.549</v>
      </c>
      <c r="J20" s="22">
        <v>6313550</v>
      </c>
      <c r="K20" s="23">
        <f>+J20/$J$9</f>
        <v>6313.55</v>
      </c>
      <c r="L20" s="22">
        <f>+J20-B20</f>
        <v>-6986450</v>
      </c>
      <c r="M20" s="23">
        <f t="shared" si="4"/>
        <v>-6986.45</v>
      </c>
    </row>
    <row r="21" spans="1:14" x14ac:dyDescent="0.25">
      <c r="A21" s="21" t="s">
        <v>22</v>
      </c>
      <c r="B21" s="22">
        <v>0</v>
      </c>
      <c r="C21" s="23">
        <v>0</v>
      </c>
      <c r="D21" s="22">
        <v>0</v>
      </c>
      <c r="E21" s="23">
        <f t="shared" si="0"/>
        <v>0</v>
      </c>
      <c r="F21" s="22">
        <v>0</v>
      </c>
      <c r="G21" s="23">
        <f t="shared" si="1"/>
        <v>0</v>
      </c>
      <c r="H21" s="22">
        <v>0</v>
      </c>
      <c r="I21" s="23">
        <f t="shared" si="2"/>
        <v>0</v>
      </c>
      <c r="J21" s="22">
        <v>0</v>
      </c>
      <c r="K21" s="23">
        <f t="shared" si="3"/>
        <v>0</v>
      </c>
      <c r="L21" s="22">
        <v>0</v>
      </c>
      <c r="M21" s="23">
        <f t="shared" si="4"/>
        <v>0</v>
      </c>
    </row>
    <row r="22" spans="1:14" x14ac:dyDescent="0.25">
      <c r="A22" s="21" t="s">
        <v>23</v>
      </c>
      <c r="B22" s="22">
        <v>28063746</v>
      </c>
      <c r="C22" s="23">
        <f>+B22/$B$9</f>
        <v>28063.745999999999</v>
      </c>
      <c r="D22" s="22">
        <v>0</v>
      </c>
      <c r="E22" s="23">
        <f t="shared" si="0"/>
        <v>0</v>
      </c>
      <c r="F22" s="22">
        <f>+B22+D22</f>
        <v>28063746</v>
      </c>
      <c r="G22" s="23">
        <f t="shared" si="1"/>
        <v>28063.745999999999</v>
      </c>
      <c r="H22" s="22">
        <v>14854605</v>
      </c>
      <c r="I22" s="23">
        <f t="shared" si="2"/>
        <v>14854.605</v>
      </c>
      <c r="J22" s="22">
        <v>14854605</v>
      </c>
      <c r="K22" s="23">
        <f t="shared" si="3"/>
        <v>14854.605</v>
      </c>
      <c r="L22" s="22">
        <f>+J22-B22</f>
        <v>-13209141</v>
      </c>
      <c r="M22" s="23">
        <f t="shared" si="4"/>
        <v>-13209.141</v>
      </c>
    </row>
    <row r="23" spans="1:14" x14ac:dyDescent="0.25">
      <c r="A23" s="21" t="s">
        <v>24</v>
      </c>
      <c r="B23" s="22">
        <v>0</v>
      </c>
      <c r="C23" s="23">
        <v>0</v>
      </c>
      <c r="D23" s="22">
        <v>0</v>
      </c>
      <c r="E23" s="23">
        <f t="shared" si="0"/>
        <v>0</v>
      </c>
      <c r="F23" s="22">
        <v>0</v>
      </c>
      <c r="G23" s="23">
        <f t="shared" si="1"/>
        <v>0</v>
      </c>
      <c r="H23" s="22">
        <v>0</v>
      </c>
      <c r="I23" s="23">
        <f t="shared" si="2"/>
        <v>0</v>
      </c>
      <c r="J23" s="22">
        <v>0</v>
      </c>
      <c r="K23" s="23">
        <f t="shared" si="3"/>
        <v>0</v>
      </c>
      <c r="L23" s="22">
        <v>0</v>
      </c>
      <c r="M23" s="23">
        <f t="shared" si="4"/>
        <v>0</v>
      </c>
    </row>
    <row r="24" spans="1:14" x14ac:dyDescent="0.25">
      <c r="A24" s="25"/>
      <c r="B24" s="26"/>
      <c r="C24" s="26"/>
      <c r="D24" s="27"/>
      <c r="E24" s="27"/>
      <c r="F24" s="28"/>
      <c r="G24" s="29"/>
      <c r="H24" s="26"/>
      <c r="I24" s="26"/>
      <c r="J24" s="30"/>
      <c r="K24" s="26"/>
      <c r="L24" s="30"/>
      <c r="M24" s="30"/>
    </row>
    <row r="25" spans="1:14" x14ac:dyDescent="0.25">
      <c r="A25" s="31" t="s">
        <v>25</v>
      </c>
      <c r="B25" s="32">
        <f t="shared" ref="B25:K25" si="5">SUM(B10:B24)</f>
        <v>41363746</v>
      </c>
      <c r="C25" s="33">
        <f t="shared" si="5"/>
        <v>41363.745999999999</v>
      </c>
      <c r="D25" s="32">
        <f t="shared" si="5"/>
        <v>0</v>
      </c>
      <c r="E25" s="32">
        <f t="shared" si="5"/>
        <v>0</v>
      </c>
      <c r="F25" s="32">
        <f t="shared" si="5"/>
        <v>41363746</v>
      </c>
      <c r="G25" s="33">
        <f t="shared" si="5"/>
        <v>41363.745999999999</v>
      </c>
      <c r="H25" s="32">
        <f>SUM(H10:H24)</f>
        <v>21169481</v>
      </c>
      <c r="I25" s="33">
        <f t="shared" si="5"/>
        <v>21169.481</v>
      </c>
      <c r="J25" s="32">
        <f>SUM(J10:J24)</f>
        <v>21169482</v>
      </c>
      <c r="K25" s="33">
        <f t="shared" si="5"/>
        <v>21169.482</v>
      </c>
      <c r="L25" s="34">
        <f>SUM(L10:L23)</f>
        <v>-20194264</v>
      </c>
      <c r="M25" s="35">
        <f>SUM(M10:M23)</f>
        <v>-20194.263999999999</v>
      </c>
      <c r="N25" s="36"/>
    </row>
    <row r="26" spans="1:14" ht="12.75" customHeight="1" x14ac:dyDescent="0.25">
      <c r="G26" s="37"/>
      <c r="H26" s="38" t="s">
        <v>26</v>
      </c>
      <c r="I26" s="39"/>
      <c r="J26" s="39"/>
      <c r="K26" s="40"/>
      <c r="L26" s="41"/>
      <c r="M26" s="42"/>
    </row>
    <row r="27" spans="1:14" x14ac:dyDescent="0.25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1:14" x14ac:dyDescent="0.25">
      <c r="A28" s="12" t="s">
        <v>27</v>
      </c>
      <c r="B28" s="13" t="s">
        <v>6</v>
      </c>
      <c r="C28" s="13"/>
      <c r="D28" s="13"/>
      <c r="E28" s="13"/>
      <c r="F28" s="13"/>
      <c r="G28" s="13"/>
      <c r="H28" s="13"/>
      <c r="I28" s="13"/>
      <c r="J28" s="13"/>
      <c r="K28" s="14"/>
      <c r="L28" s="15" t="s">
        <v>28</v>
      </c>
      <c r="M28" s="15" t="s">
        <v>28</v>
      </c>
    </row>
    <row r="29" spans="1:14" ht="45" x14ac:dyDescent="0.25">
      <c r="A29" s="12"/>
      <c r="B29" s="16" t="s">
        <v>8</v>
      </c>
      <c r="C29" s="16"/>
      <c r="D29" s="16" t="s">
        <v>9</v>
      </c>
      <c r="E29" s="16"/>
      <c r="F29" s="17" t="s">
        <v>10</v>
      </c>
      <c r="G29" s="17"/>
      <c r="H29" s="17" t="s">
        <v>11</v>
      </c>
      <c r="I29" s="17"/>
      <c r="J29" s="17" t="s">
        <v>12</v>
      </c>
      <c r="K29" s="17"/>
      <c r="L29" s="15"/>
      <c r="M29" s="15"/>
    </row>
    <row r="30" spans="1:14" x14ac:dyDescent="0.25">
      <c r="A30" s="20"/>
      <c r="B30" s="44">
        <v>1000</v>
      </c>
      <c r="C30" s="44"/>
      <c r="D30" s="44">
        <v>1000</v>
      </c>
      <c r="E30" s="44"/>
      <c r="F30" s="44">
        <v>1000</v>
      </c>
      <c r="G30" s="44"/>
      <c r="H30" s="44">
        <v>1000</v>
      </c>
      <c r="I30" s="44"/>
      <c r="J30" s="44">
        <v>1000</v>
      </c>
      <c r="K30" s="44"/>
      <c r="L30" s="44">
        <v>1000</v>
      </c>
      <c r="M30" s="45"/>
    </row>
    <row r="31" spans="1:14" x14ac:dyDescent="0.25">
      <c r="A31" s="46" t="s">
        <v>29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4" x14ac:dyDescent="0.25">
      <c r="A32" s="47" t="s">
        <v>13</v>
      </c>
      <c r="B32" s="48">
        <v>0</v>
      </c>
      <c r="C32" s="23">
        <f>+B32/$B$30</f>
        <v>0</v>
      </c>
      <c r="D32" s="49">
        <v>0</v>
      </c>
      <c r="E32" s="23">
        <f>+D32/$D$30</f>
        <v>0</v>
      </c>
      <c r="F32" s="49">
        <v>0</v>
      </c>
      <c r="G32" s="23">
        <f>+F32/$F$30</f>
        <v>0</v>
      </c>
      <c r="H32" s="49">
        <v>0</v>
      </c>
      <c r="I32" s="23">
        <f>+H32/$H$30</f>
        <v>0</v>
      </c>
      <c r="J32" s="49">
        <v>0</v>
      </c>
      <c r="K32" s="23">
        <f>+J32/$J$30</f>
        <v>0</v>
      </c>
      <c r="L32" s="22">
        <v>0</v>
      </c>
      <c r="M32" s="23">
        <v>0</v>
      </c>
    </row>
    <row r="33" spans="1:14" x14ac:dyDescent="0.25">
      <c r="A33" s="47" t="s">
        <v>15</v>
      </c>
      <c r="B33" s="48">
        <v>0</v>
      </c>
      <c r="C33" s="23">
        <f>+B33/$B$30</f>
        <v>0</v>
      </c>
      <c r="D33" s="49">
        <v>0</v>
      </c>
      <c r="E33" s="23">
        <f>+D33/$D$30</f>
        <v>0</v>
      </c>
      <c r="F33" s="49">
        <v>0</v>
      </c>
      <c r="G33" s="23">
        <f t="shared" ref="G33:G42" si="6">+F33/$F$30</f>
        <v>0</v>
      </c>
      <c r="H33" s="49">
        <v>0</v>
      </c>
      <c r="I33" s="23">
        <f t="shared" ref="I33:I42" si="7">+H33/$H$30</f>
        <v>0</v>
      </c>
      <c r="J33" s="49">
        <v>0</v>
      </c>
      <c r="K33" s="23">
        <f t="shared" ref="K33:K42" si="8">+J33/$J$30</f>
        <v>0</v>
      </c>
      <c r="L33" s="22">
        <v>0</v>
      </c>
      <c r="M33" s="23">
        <v>0</v>
      </c>
    </row>
    <row r="34" spans="1:14" x14ac:dyDescent="0.25">
      <c r="A34" s="47" t="s">
        <v>16</v>
      </c>
      <c r="B34" s="48">
        <v>0</v>
      </c>
      <c r="C34" s="23">
        <f>+B34/$B$30</f>
        <v>0</v>
      </c>
      <c r="D34" s="49">
        <v>0</v>
      </c>
      <c r="E34" s="23">
        <f t="shared" ref="E34:E42" si="9">+D34/$D$30</f>
        <v>0</v>
      </c>
      <c r="F34" s="49">
        <v>0</v>
      </c>
      <c r="G34" s="23">
        <f t="shared" si="6"/>
        <v>0</v>
      </c>
      <c r="H34" s="49">
        <v>0</v>
      </c>
      <c r="I34" s="23">
        <f t="shared" si="7"/>
        <v>0</v>
      </c>
      <c r="J34" s="49">
        <v>0</v>
      </c>
      <c r="K34" s="23">
        <f t="shared" si="8"/>
        <v>0</v>
      </c>
      <c r="L34" s="22">
        <v>0</v>
      </c>
      <c r="M34" s="23">
        <v>0</v>
      </c>
    </row>
    <row r="35" spans="1:14" x14ac:dyDescent="0.25">
      <c r="A35" s="47" t="s">
        <v>17</v>
      </c>
      <c r="B35" s="48">
        <v>0</v>
      </c>
      <c r="C35" s="23">
        <f t="shared" ref="C35:C42" si="10">+B35/$B$30</f>
        <v>0</v>
      </c>
      <c r="D35" s="49">
        <f>+D14</f>
        <v>1327</v>
      </c>
      <c r="E35" s="23">
        <f t="shared" si="9"/>
        <v>1.327</v>
      </c>
      <c r="F35" s="50">
        <f>+B35+D35</f>
        <v>1327</v>
      </c>
      <c r="G35" s="23">
        <f t="shared" si="6"/>
        <v>1.327</v>
      </c>
      <c r="H35" s="49">
        <f>+H14</f>
        <v>1327</v>
      </c>
      <c r="I35" s="23">
        <f t="shared" si="7"/>
        <v>1.327</v>
      </c>
      <c r="J35" s="49">
        <f>+J14</f>
        <v>1327</v>
      </c>
      <c r="K35" s="23">
        <f t="shared" si="8"/>
        <v>1.327</v>
      </c>
      <c r="L35" s="51">
        <f>+J35-B35</f>
        <v>1327</v>
      </c>
      <c r="M35" s="23">
        <v>0</v>
      </c>
    </row>
    <row r="36" spans="1:14" x14ac:dyDescent="0.25">
      <c r="A36" s="46" t="s">
        <v>18</v>
      </c>
      <c r="B36" s="48">
        <v>0</v>
      </c>
      <c r="C36" s="23">
        <f t="shared" si="10"/>
        <v>0</v>
      </c>
      <c r="D36" s="49">
        <v>0</v>
      </c>
      <c r="E36" s="23">
        <f t="shared" si="9"/>
        <v>0</v>
      </c>
      <c r="F36" s="49">
        <v>0</v>
      </c>
      <c r="G36" s="23">
        <f t="shared" si="6"/>
        <v>0</v>
      </c>
      <c r="H36" s="49">
        <v>0</v>
      </c>
      <c r="I36" s="23">
        <f t="shared" si="7"/>
        <v>0</v>
      </c>
      <c r="J36" s="49">
        <v>0</v>
      </c>
      <c r="K36" s="23">
        <f t="shared" si="8"/>
        <v>0</v>
      </c>
      <c r="L36" s="22">
        <v>0</v>
      </c>
      <c r="M36" s="23">
        <v>0</v>
      </c>
    </row>
    <row r="37" spans="1:14" x14ac:dyDescent="0.25">
      <c r="A37" s="46" t="s">
        <v>19</v>
      </c>
      <c r="B37" s="48">
        <v>0</v>
      </c>
      <c r="C37" s="23">
        <f t="shared" si="10"/>
        <v>0</v>
      </c>
      <c r="D37" s="49">
        <v>0</v>
      </c>
      <c r="E37" s="23">
        <f t="shared" si="9"/>
        <v>0</v>
      </c>
      <c r="F37" s="49">
        <v>0</v>
      </c>
      <c r="G37" s="23">
        <f t="shared" si="6"/>
        <v>0</v>
      </c>
      <c r="H37" s="49">
        <v>0</v>
      </c>
      <c r="I37" s="23">
        <f t="shared" si="7"/>
        <v>0</v>
      </c>
      <c r="J37" s="49">
        <v>0</v>
      </c>
      <c r="K37" s="23">
        <f t="shared" si="8"/>
        <v>0</v>
      </c>
      <c r="L37" s="22">
        <v>0</v>
      </c>
      <c r="M37" s="23">
        <v>0</v>
      </c>
    </row>
    <row r="38" spans="1:14" x14ac:dyDescent="0.25">
      <c r="A38" s="47" t="s">
        <v>20</v>
      </c>
      <c r="B38" s="48">
        <v>0</v>
      </c>
      <c r="C38" s="23">
        <f>+B38/$B$30</f>
        <v>0</v>
      </c>
      <c r="D38" s="49">
        <v>0</v>
      </c>
      <c r="E38" s="23">
        <f t="shared" si="9"/>
        <v>0</v>
      </c>
      <c r="F38" s="49">
        <v>0</v>
      </c>
      <c r="G38" s="23">
        <f t="shared" si="6"/>
        <v>0</v>
      </c>
      <c r="H38" s="49">
        <v>0</v>
      </c>
      <c r="I38" s="23">
        <f t="shared" si="7"/>
        <v>0</v>
      </c>
      <c r="J38" s="49">
        <v>0</v>
      </c>
      <c r="K38" s="23">
        <f t="shared" si="8"/>
        <v>0</v>
      </c>
      <c r="L38" s="22">
        <v>0</v>
      </c>
      <c r="M38" s="23">
        <v>0</v>
      </c>
    </row>
    <row r="39" spans="1:14" x14ac:dyDescent="0.25">
      <c r="A39" s="46" t="s">
        <v>18</v>
      </c>
      <c r="B39" s="48">
        <v>0</v>
      </c>
      <c r="C39" s="23">
        <f>+B39/$B$30</f>
        <v>0</v>
      </c>
      <c r="D39" s="49">
        <v>0</v>
      </c>
      <c r="E39" s="23">
        <f t="shared" si="9"/>
        <v>0</v>
      </c>
      <c r="F39" s="49">
        <v>0</v>
      </c>
      <c r="G39" s="23">
        <f t="shared" si="6"/>
        <v>0</v>
      </c>
      <c r="H39" s="49">
        <v>0</v>
      </c>
      <c r="I39" s="23">
        <f t="shared" si="7"/>
        <v>0</v>
      </c>
      <c r="J39" s="49">
        <v>0</v>
      </c>
      <c r="K39" s="23">
        <f t="shared" si="8"/>
        <v>0</v>
      </c>
      <c r="L39" s="22">
        <v>0</v>
      </c>
      <c r="M39" s="23">
        <v>0</v>
      </c>
    </row>
    <row r="40" spans="1:14" x14ac:dyDescent="0.25">
      <c r="A40" s="46" t="s">
        <v>19</v>
      </c>
      <c r="B40" s="48">
        <v>0</v>
      </c>
      <c r="C40" s="23">
        <f t="shared" si="10"/>
        <v>0</v>
      </c>
      <c r="D40" s="49">
        <v>0</v>
      </c>
      <c r="E40" s="23">
        <f t="shared" si="9"/>
        <v>0</v>
      </c>
      <c r="F40" s="49">
        <v>0</v>
      </c>
      <c r="G40" s="23">
        <f t="shared" si="6"/>
        <v>0</v>
      </c>
      <c r="H40" s="49">
        <v>0</v>
      </c>
      <c r="I40" s="23">
        <f t="shared" si="7"/>
        <v>0</v>
      </c>
      <c r="J40" s="49">
        <v>0</v>
      </c>
      <c r="K40" s="23">
        <f t="shared" si="8"/>
        <v>0</v>
      </c>
      <c r="L40" s="22">
        <v>0</v>
      </c>
      <c r="M40" s="23">
        <v>0</v>
      </c>
    </row>
    <row r="41" spans="1:14" x14ac:dyDescent="0.25">
      <c r="A41" s="47" t="s">
        <v>22</v>
      </c>
      <c r="B41" s="48">
        <v>0</v>
      </c>
      <c r="C41" s="23">
        <f t="shared" si="10"/>
        <v>0</v>
      </c>
      <c r="D41" s="49">
        <v>0</v>
      </c>
      <c r="E41" s="23">
        <f t="shared" si="9"/>
        <v>0</v>
      </c>
      <c r="F41" s="49">
        <v>0</v>
      </c>
      <c r="G41" s="23">
        <f t="shared" si="6"/>
        <v>0</v>
      </c>
      <c r="H41" s="49">
        <v>0</v>
      </c>
      <c r="I41" s="23">
        <f t="shared" si="7"/>
        <v>0</v>
      </c>
      <c r="J41" s="49">
        <v>0</v>
      </c>
      <c r="K41" s="23">
        <f t="shared" si="8"/>
        <v>0</v>
      </c>
      <c r="L41" s="22">
        <v>0</v>
      </c>
      <c r="M41" s="23">
        <v>0</v>
      </c>
      <c r="N41" s="52"/>
    </row>
    <row r="42" spans="1:14" x14ac:dyDescent="0.25">
      <c r="A42" s="47" t="s">
        <v>23</v>
      </c>
      <c r="B42" s="48">
        <v>0</v>
      </c>
      <c r="C42" s="23">
        <f t="shared" si="10"/>
        <v>0</v>
      </c>
      <c r="D42" s="49">
        <v>0</v>
      </c>
      <c r="E42" s="23">
        <f t="shared" si="9"/>
        <v>0</v>
      </c>
      <c r="F42" s="49">
        <v>0</v>
      </c>
      <c r="G42" s="23">
        <f t="shared" si="6"/>
        <v>0</v>
      </c>
      <c r="H42" s="49">
        <v>0</v>
      </c>
      <c r="I42" s="23">
        <f t="shared" si="7"/>
        <v>0</v>
      </c>
      <c r="J42" s="49">
        <v>0</v>
      </c>
      <c r="K42" s="23">
        <f t="shared" si="8"/>
        <v>0</v>
      </c>
      <c r="L42" s="22">
        <v>0</v>
      </c>
      <c r="M42" s="23">
        <v>0</v>
      </c>
      <c r="N42" s="52" t="s">
        <v>30</v>
      </c>
    </row>
    <row r="43" spans="1:14" x14ac:dyDescent="0.25">
      <c r="A43" s="47"/>
      <c r="B43" s="48"/>
      <c r="C43" s="23"/>
      <c r="D43" s="49"/>
      <c r="E43" s="23"/>
      <c r="F43" s="49"/>
      <c r="G43" s="23"/>
      <c r="H43" s="22"/>
      <c r="I43" s="53"/>
      <c r="J43" s="54"/>
      <c r="K43" s="53"/>
      <c r="L43" s="54"/>
      <c r="M43" s="53"/>
      <c r="N43" s="52"/>
    </row>
    <row r="44" spans="1:14" x14ac:dyDescent="0.25">
      <c r="A44" s="55" t="s">
        <v>31</v>
      </c>
      <c r="B44" s="56"/>
      <c r="C44" s="57"/>
      <c r="D44" s="50"/>
      <c r="E44" s="57"/>
      <c r="F44" s="50"/>
      <c r="G44" s="57"/>
      <c r="H44" s="58"/>
      <c r="I44" s="59"/>
      <c r="J44" s="51"/>
      <c r="K44" s="59"/>
      <c r="L44" s="51"/>
      <c r="M44" s="59"/>
      <c r="N44" s="52" t="s">
        <v>32</v>
      </c>
    </row>
    <row r="45" spans="1:14" x14ac:dyDescent="0.25">
      <c r="A45" s="60" t="s">
        <v>14</v>
      </c>
      <c r="B45" s="56">
        <v>0</v>
      </c>
      <c r="C45" s="23">
        <f t="shared" ref="C45:C50" si="11">+B45/$B$30</f>
        <v>0</v>
      </c>
      <c r="D45" s="50">
        <v>0</v>
      </c>
      <c r="E45" s="23">
        <f t="shared" ref="E45:E50" si="12">+D45/$D$30</f>
        <v>0</v>
      </c>
      <c r="F45" s="50">
        <f>+B45+D45</f>
        <v>0</v>
      </c>
      <c r="G45" s="23">
        <f t="shared" ref="G45:G50" si="13">+F45/$F$30</f>
        <v>0</v>
      </c>
      <c r="H45" s="58">
        <v>0</v>
      </c>
      <c r="I45" s="23">
        <f t="shared" ref="I45:I50" si="14">+H45/$H$30</f>
        <v>0</v>
      </c>
      <c r="J45" s="51">
        <v>0</v>
      </c>
      <c r="K45" s="23">
        <f t="shared" ref="K45:K50" si="15">+J45/$J$30</f>
        <v>0</v>
      </c>
      <c r="L45" s="51">
        <f>+J45-B45</f>
        <v>0</v>
      </c>
      <c r="M45" s="59">
        <f>+L45/$L$30</f>
        <v>0</v>
      </c>
      <c r="N45" s="52"/>
    </row>
    <row r="46" spans="1:14" x14ac:dyDescent="0.25">
      <c r="A46" s="60" t="s">
        <v>21</v>
      </c>
      <c r="B46" s="56">
        <f>+B20</f>
        <v>13300000</v>
      </c>
      <c r="C46" s="23">
        <f t="shared" si="11"/>
        <v>13300</v>
      </c>
      <c r="D46" s="50">
        <f>+D20</f>
        <v>-1327</v>
      </c>
      <c r="E46" s="23">
        <f t="shared" si="12"/>
        <v>-1.327</v>
      </c>
      <c r="F46" s="50">
        <f>+B46+D46</f>
        <v>13298673</v>
      </c>
      <c r="G46" s="23">
        <f t="shared" si="13"/>
        <v>13298.673000000001</v>
      </c>
      <c r="H46" s="58">
        <f>+H20</f>
        <v>6313549</v>
      </c>
      <c r="I46" s="23">
        <f t="shared" si="14"/>
        <v>6313.549</v>
      </c>
      <c r="J46" s="58">
        <f>+J20</f>
        <v>6313550</v>
      </c>
      <c r="K46" s="23">
        <f t="shared" si="15"/>
        <v>6313.55</v>
      </c>
      <c r="L46" s="51">
        <f>+J46-B46</f>
        <v>-6986450</v>
      </c>
      <c r="M46" s="59">
        <f>+L46/$L$30</f>
        <v>-6986.45</v>
      </c>
      <c r="N46" s="52"/>
    </row>
    <row r="47" spans="1:14" x14ac:dyDescent="0.25">
      <c r="A47" s="60" t="s">
        <v>23</v>
      </c>
      <c r="B47" s="56">
        <f>+B22</f>
        <v>28063746</v>
      </c>
      <c r="C47" s="23">
        <f t="shared" si="11"/>
        <v>28063.745999999999</v>
      </c>
      <c r="D47" s="50">
        <f>+D22</f>
        <v>0</v>
      </c>
      <c r="E47" s="23">
        <f t="shared" si="12"/>
        <v>0</v>
      </c>
      <c r="F47" s="50">
        <f>+B47+D47</f>
        <v>28063746</v>
      </c>
      <c r="G47" s="23">
        <f t="shared" si="13"/>
        <v>28063.745999999999</v>
      </c>
      <c r="H47" s="58">
        <f>+H22</f>
        <v>14854605</v>
      </c>
      <c r="I47" s="23">
        <f t="shared" si="14"/>
        <v>14854.605</v>
      </c>
      <c r="J47" s="58">
        <f>+J22</f>
        <v>14854605</v>
      </c>
      <c r="K47" s="23">
        <f t="shared" si="15"/>
        <v>14854.605</v>
      </c>
      <c r="L47" s="51">
        <f>+J47-B47</f>
        <v>-13209141</v>
      </c>
      <c r="M47" s="59">
        <f>+L47/$L$30</f>
        <v>-13209.141</v>
      </c>
      <c r="N47" s="52" t="s">
        <v>33</v>
      </c>
    </row>
    <row r="48" spans="1:14" x14ac:dyDescent="0.25">
      <c r="A48" s="47"/>
      <c r="B48" s="61"/>
      <c r="C48" s="62"/>
      <c r="D48" s="49"/>
      <c r="E48" s="62"/>
      <c r="F48" s="49"/>
      <c r="G48" s="23"/>
      <c r="H48" s="22"/>
      <c r="I48" s="53"/>
      <c r="J48" s="54"/>
      <c r="K48" s="53"/>
      <c r="L48" s="54"/>
      <c r="M48" s="53"/>
      <c r="N48" s="52"/>
    </row>
    <row r="49" spans="1:14" x14ac:dyDescent="0.25">
      <c r="A49" s="47" t="s">
        <v>24</v>
      </c>
      <c r="B49" s="48">
        <v>0</v>
      </c>
      <c r="C49" s="23">
        <f t="shared" si="11"/>
        <v>0</v>
      </c>
      <c r="D49" s="49">
        <v>0</v>
      </c>
      <c r="E49" s="23">
        <f t="shared" si="12"/>
        <v>0</v>
      </c>
      <c r="F49" s="49">
        <v>0</v>
      </c>
      <c r="G49" s="23">
        <f t="shared" si="13"/>
        <v>0</v>
      </c>
      <c r="H49" s="49">
        <v>0</v>
      </c>
      <c r="I49" s="23">
        <f t="shared" si="14"/>
        <v>0</v>
      </c>
      <c r="J49" s="49">
        <v>0</v>
      </c>
      <c r="K49" s="23">
        <f t="shared" si="15"/>
        <v>0</v>
      </c>
      <c r="L49" s="22">
        <v>0</v>
      </c>
      <c r="M49" s="23">
        <v>0</v>
      </c>
      <c r="N49" s="63"/>
    </row>
    <row r="50" spans="1:14" x14ac:dyDescent="0.25">
      <c r="A50" s="46" t="s">
        <v>34</v>
      </c>
      <c r="B50" s="48">
        <v>0</v>
      </c>
      <c r="C50" s="23">
        <f t="shared" si="11"/>
        <v>0</v>
      </c>
      <c r="D50" s="49">
        <v>0</v>
      </c>
      <c r="E50" s="23">
        <f t="shared" si="12"/>
        <v>0</v>
      </c>
      <c r="F50" s="49">
        <v>0</v>
      </c>
      <c r="G50" s="23">
        <f t="shared" si="13"/>
        <v>0</v>
      </c>
      <c r="H50" s="49">
        <v>0</v>
      </c>
      <c r="I50" s="23">
        <f t="shared" si="14"/>
        <v>0</v>
      </c>
      <c r="J50" s="49">
        <v>0</v>
      </c>
      <c r="K50" s="23">
        <f t="shared" si="15"/>
        <v>0</v>
      </c>
      <c r="L50" s="22">
        <v>0</v>
      </c>
      <c r="M50" s="23">
        <v>0</v>
      </c>
      <c r="N50" s="36"/>
    </row>
    <row r="51" spans="1:14" ht="12.75" customHeight="1" x14ac:dyDescent="0.25">
      <c r="A51" s="64"/>
      <c r="B51" s="65"/>
      <c r="C51" s="64"/>
      <c r="D51" s="25"/>
      <c r="E51" s="64"/>
      <c r="F51" s="25"/>
      <c r="G51" s="64"/>
      <c r="H51" s="64"/>
      <c r="I51" s="64"/>
      <c r="J51" s="66"/>
      <c r="K51" s="64"/>
      <c r="L51" s="66"/>
      <c r="M51" s="64"/>
    </row>
    <row r="52" spans="1:14" ht="12.75" customHeight="1" x14ac:dyDescent="0.25">
      <c r="A52" s="31" t="s">
        <v>25</v>
      </c>
      <c r="B52" s="67">
        <f t="shared" ref="B52:K52" si="16">SUM(B32:B50)</f>
        <v>41363746</v>
      </c>
      <c r="C52" s="68">
        <f t="shared" si="16"/>
        <v>41363.745999999999</v>
      </c>
      <c r="D52" s="67">
        <f t="shared" si="16"/>
        <v>0</v>
      </c>
      <c r="E52" s="68">
        <f t="shared" si="16"/>
        <v>0</v>
      </c>
      <c r="F52" s="67">
        <f t="shared" si="16"/>
        <v>41363746</v>
      </c>
      <c r="G52" s="68">
        <f t="shared" si="16"/>
        <v>41363.745999999999</v>
      </c>
      <c r="H52" s="67">
        <f t="shared" si="16"/>
        <v>21169481</v>
      </c>
      <c r="I52" s="68">
        <f t="shared" si="16"/>
        <v>21169.481</v>
      </c>
      <c r="J52" s="67">
        <f>SUM(J32:J50)</f>
        <v>21169482</v>
      </c>
      <c r="K52" s="68">
        <f t="shared" si="16"/>
        <v>21169.482</v>
      </c>
      <c r="L52" s="34">
        <f>+L46+L47+L35</f>
        <v>-20194264</v>
      </c>
      <c r="M52" s="35">
        <f>SUM(M32:M50)</f>
        <v>-20195.591</v>
      </c>
    </row>
    <row r="53" spans="1:14" x14ac:dyDescent="0.25">
      <c r="G53" s="37"/>
      <c r="H53" s="38" t="s">
        <v>26</v>
      </c>
      <c r="I53" s="39"/>
      <c r="J53" s="39"/>
      <c r="K53" s="40"/>
      <c r="L53" s="41"/>
      <c r="M53" s="42"/>
    </row>
    <row r="55" spans="1:14" x14ac:dyDescent="0.25">
      <c r="A55" s="52" t="s">
        <v>35</v>
      </c>
    </row>
    <row r="56" spans="1:14" x14ac:dyDescent="0.25">
      <c r="A56" s="69" t="s">
        <v>36</v>
      </c>
      <c r="I56" s="70" t="s">
        <v>37</v>
      </c>
      <c r="J56" s="70"/>
      <c r="K56" s="70"/>
      <c r="L56" s="70"/>
      <c r="M56" s="70"/>
    </row>
    <row r="59" spans="1:14" x14ac:dyDescent="0.25">
      <c r="A59" s="65"/>
      <c r="G59" s="61"/>
      <c r="H59" s="65"/>
      <c r="I59" s="65"/>
      <c r="J59" s="65"/>
      <c r="K59" s="65"/>
      <c r="L59" s="65"/>
      <c r="M59" s="65"/>
    </row>
    <row r="60" spans="1:14" x14ac:dyDescent="0.25">
      <c r="A60" s="69" t="s">
        <v>38</v>
      </c>
      <c r="G60" s="61"/>
      <c r="H60" s="71"/>
      <c r="I60" s="72" t="s">
        <v>39</v>
      </c>
      <c r="J60" s="72"/>
      <c r="K60" s="72"/>
      <c r="L60" s="72"/>
      <c r="M60" s="72"/>
    </row>
    <row r="61" spans="1:14" x14ac:dyDescent="0.25">
      <c r="A61" s="69" t="s">
        <v>40</v>
      </c>
      <c r="I61" s="70" t="s">
        <v>41</v>
      </c>
      <c r="J61" s="70"/>
      <c r="K61" s="70"/>
      <c r="L61" s="70"/>
      <c r="M61" s="70"/>
    </row>
    <row r="63" spans="1:14" x14ac:dyDescent="0.25">
      <c r="B63" s="69" t="s">
        <v>42</v>
      </c>
      <c r="C63" s="69"/>
    </row>
    <row r="64" spans="1:14" ht="15" customHeight="1" x14ac:dyDescent="0.25"/>
    <row r="67" spans="1:13" x14ac:dyDescent="0.25">
      <c r="B67" s="69" t="s">
        <v>43</v>
      </c>
      <c r="C67" s="69"/>
    </row>
    <row r="68" spans="1:13" x14ac:dyDescent="0.25">
      <c r="B68" s="69" t="s">
        <v>44</v>
      </c>
      <c r="C68" s="69"/>
    </row>
    <row r="69" spans="1:13" x14ac:dyDescent="0.2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x14ac:dyDescent="0.2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x14ac:dyDescent="0.2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x14ac:dyDescent="0.2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x14ac:dyDescent="0.2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x14ac:dyDescent="0.2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x14ac:dyDescent="0.2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x14ac:dyDescent="0.2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x14ac:dyDescent="0.2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x14ac:dyDescent="0.25">
      <c r="A78"/>
      <c r="B78"/>
      <c r="C78"/>
      <c r="D78"/>
      <c r="E78"/>
      <c r="F78"/>
      <c r="G78"/>
      <c r="H78"/>
      <c r="I78"/>
      <c r="J78"/>
      <c r="K78"/>
      <c r="L78"/>
      <c r="M78"/>
    </row>
  </sheetData>
  <mergeCells count="22">
    <mergeCell ref="L52:L53"/>
    <mergeCell ref="M52:M53"/>
    <mergeCell ref="H53:K53"/>
    <mergeCell ref="I56:M56"/>
    <mergeCell ref="I60:M60"/>
    <mergeCell ref="I61:M61"/>
    <mergeCell ref="L25:L26"/>
    <mergeCell ref="M25:M26"/>
    <mergeCell ref="H26:K26"/>
    <mergeCell ref="A28:A29"/>
    <mergeCell ref="B28:J28"/>
    <mergeCell ref="L28:L29"/>
    <mergeCell ref="M28:M29"/>
    <mergeCell ref="A1:M1"/>
    <mergeCell ref="A2:M2"/>
    <mergeCell ref="A3:M3"/>
    <mergeCell ref="A4:M4"/>
    <mergeCell ref="A5:M5"/>
    <mergeCell ref="A7:A8"/>
    <mergeCell ref="B7:J7"/>
    <mergeCell ref="L7:L8"/>
    <mergeCell ref="M7:M8"/>
  </mergeCells>
  <pageMargins left="0.87" right="0.22" top="0.74803149606299213" bottom="0.31496062992125984" header="0.31496062992125984" footer="0.15748031496062992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 de Ing</vt:lpstr>
      <vt:lpstr>'Anal de Ing'!Área_de_impresión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2020-08-27T16:46:09Z</dcterms:created>
  <dcterms:modified xsi:type="dcterms:W3CDTF">2020-08-27T16:46:45Z</dcterms:modified>
</cp:coreProperties>
</file>