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95" yWindow="315" windowWidth="20955" windowHeight="10620" tabRatio="797"/>
  </bookViews>
  <sheets>
    <sheet name="Edo Act" sheetId="2" r:id="rId1"/>
    <sheet name="Edo Sit Finan (2)" sheetId="11" state="hidden" r:id="rId2"/>
    <sheet name="Edo de Cambios (2)" sheetId="12" state="hidden" r:id="rId3"/>
    <sheet name="Informe de Pasivos Cont" sheetId="9" state="hidden" r:id="rId4"/>
    <sheet name="Notas" sheetId="10" state="hidden" r:id="rId5"/>
  </sheet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G24" i="2" l="1"/>
  <c r="M11" i="2" l="1"/>
  <c r="M12" i="2"/>
  <c r="M13" i="2"/>
  <c r="O11" i="2"/>
  <c r="E10" i="2" l="1"/>
  <c r="G10" i="2" l="1"/>
  <c r="N10" i="2" l="1"/>
  <c r="O46" i="2" l="1"/>
  <c r="O39" i="2"/>
  <c r="O38" i="2" s="1"/>
  <c r="O31" i="2"/>
  <c r="O26" i="2"/>
  <c r="O17" i="2"/>
  <c r="O15" i="2" s="1"/>
  <c r="O13" i="2"/>
  <c r="O12" i="2"/>
  <c r="M46" i="2"/>
  <c r="M39" i="2"/>
  <c r="M38" i="2" s="1"/>
  <c r="M31" i="2"/>
  <c r="M26" i="2"/>
  <c r="M15" i="2"/>
  <c r="H29" i="2"/>
  <c r="H28" i="2"/>
  <c r="H27" i="2"/>
  <c r="H26" i="2"/>
  <c r="H25" i="2"/>
  <c r="H22" i="2"/>
  <c r="H20" i="2" s="1"/>
  <c r="H17" i="2"/>
  <c r="H10" i="2" s="1"/>
  <c r="F24" i="2"/>
  <c r="F22" i="2"/>
  <c r="F17" i="2"/>
  <c r="F10" i="2" s="1"/>
  <c r="M10" i="2" l="1"/>
  <c r="M49" i="2" s="1"/>
  <c r="O10" i="2"/>
  <c r="O49" i="2" s="1"/>
  <c r="H24" i="2"/>
  <c r="H31" i="2" s="1"/>
  <c r="O51" i="2" l="1"/>
  <c r="N38" i="2" l="1"/>
  <c r="K47" i="12" l="1"/>
  <c r="L47" i="12" s="1"/>
  <c r="K46" i="12"/>
  <c r="L46" i="12" s="1"/>
  <c r="L44" i="12" l="1"/>
  <c r="E22" i="11" l="1"/>
  <c r="G26" i="12"/>
  <c r="E31" i="11"/>
  <c r="E32" i="11"/>
  <c r="E33" i="11"/>
  <c r="E34" i="11"/>
  <c r="E35" i="11"/>
  <c r="E36" i="11"/>
  <c r="E37" i="11"/>
  <c r="E38" i="11"/>
  <c r="E30" i="11"/>
  <c r="E18" i="11"/>
  <c r="E19" i="11"/>
  <c r="E20" i="11"/>
  <c r="E21" i="11"/>
  <c r="E23" i="11"/>
  <c r="E17" i="11"/>
  <c r="E20" i="2" l="1"/>
  <c r="F20" i="2" s="1"/>
  <c r="F31" i="2" s="1"/>
  <c r="M51" i="2" s="1"/>
  <c r="IY51" i="11" l="1"/>
  <c r="IY55" i="11"/>
  <c r="K50" i="12"/>
  <c r="M50" i="12" s="1"/>
  <c r="K49" i="12"/>
  <c r="K48" i="12"/>
  <c r="K41" i="12"/>
  <c r="K40" i="12"/>
  <c r="L40" i="12" s="1"/>
  <c r="L38" i="12" s="1"/>
  <c r="K34" i="12"/>
  <c r="K33" i="12"/>
  <c r="K32" i="12"/>
  <c r="K31" i="12"/>
  <c r="K30" i="12"/>
  <c r="K29" i="12"/>
  <c r="K25" i="12"/>
  <c r="M25" i="12" s="1"/>
  <c r="K24" i="12"/>
  <c r="K23" i="12"/>
  <c r="K22" i="12"/>
  <c r="K21" i="12"/>
  <c r="K20" i="12"/>
  <c r="K19" i="12"/>
  <c r="E36" i="12"/>
  <c r="E35" i="12"/>
  <c r="E34" i="12"/>
  <c r="E33" i="12"/>
  <c r="F33" i="12" s="1"/>
  <c r="E32" i="12"/>
  <c r="F32" i="12" s="1"/>
  <c r="E30" i="12"/>
  <c r="E29" i="12"/>
  <c r="E28" i="12"/>
  <c r="E24" i="12"/>
  <c r="E23" i="12"/>
  <c r="F23" i="12" s="1"/>
  <c r="E22" i="12"/>
  <c r="E21" i="12"/>
  <c r="E20" i="12"/>
  <c r="G20" i="12" s="1"/>
  <c r="K55" i="12"/>
  <c r="K54" i="12"/>
  <c r="M52" i="12"/>
  <c r="L52" i="12"/>
  <c r="K42" i="12"/>
  <c r="M41" i="12"/>
  <c r="M38" i="12" s="1"/>
  <c r="M27" i="12"/>
  <c r="L27" i="12"/>
  <c r="K17" i="11"/>
  <c r="F33" i="11"/>
  <c r="E31" i="12" s="1"/>
  <c r="F31" i="12" s="1"/>
  <c r="F18" i="11"/>
  <c r="E19" i="12" s="1"/>
  <c r="G19" i="12" s="1"/>
  <c r="F17" i="11"/>
  <c r="E18" i="12" s="1"/>
  <c r="G18" i="12" s="1"/>
  <c r="L36" i="12" l="1"/>
  <c r="JB50" i="12"/>
  <c r="M44" i="12"/>
  <c r="M36" i="12" s="1"/>
  <c r="JA50" i="12"/>
  <c r="JC50" i="12" s="1"/>
  <c r="F26" i="12"/>
  <c r="G16" i="12"/>
  <c r="G14" i="12" s="1"/>
  <c r="E25" i="12"/>
  <c r="F16" i="12"/>
  <c r="F14" i="12" l="1"/>
  <c r="J17" i="11"/>
  <c r="K18" i="12" s="1"/>
  <c r="K57" i="11"/>
  <c r="J57" i="11"/>
  <c r="K49" i="11"/>
  <c r="J49" i="11"/>
  <c r="IY46" i="11"/>
  <c r="IY45" i="11"/>
  <c r="K43" i="11"/>
  <c r="J43" i="11"/>
  <c r="E40" i="11"/>
  <c r="K37" i="11"/>
  <c r="J37" i="11"/>
  <c r="F40" i="11"/>
  <c r="J26" i="11"/>
  <c r="J39" i="11" s="1"/>
  <c r="E25" i="11"/>
  <c r="K26" i="11"/>
  <c r="K39" i="11" s="1"/>
  <c r="F25" i="11"/>
  <c r="IY57" i="11" l="1"/>
  <c r="L16" i="12"/>
  <c r="L14" i="12" s="1"/>
  <c r="L13" i="12" s="1"/>
  <c r="M18" i="12"/>
  <c r="M16" i="12" s="1"/>
  <c r="M14" i="12" s="1"/>
  <c r="M13" i="12" s="1"/>
  <c r="E42" i="11"/>
  <c r="K62" i="11"/>
  <c r="J62" i="11"/>
  <c r="J64" i="11" s="1"/>
  <c r="F42" i="11"/>
  <c r="K64" i="11"/>
  <c r="K13" i="12" l="1"/>
  <c r="L10" i="2"/>
  <c r="E24" i="2"/>
  <c r="E31" i="2" s="1"/>
  <c r="L15" i="2"/>
  <c r="L26" i="2"/>
  <c r="L31" i="2"/>
  <c r="L38" i="2"/>
  <c r="L46" i="2"/>
  <c r="N46" i="2"/>
  <c r="N31" i="2"/>
  <c r="N26" i="2"/>
  <c r="N15" i="2"/>
  <c r="G20" i="2"/>
  <c r="G31" i="2" l="1"/>
  <c r="N49" i="2"/>
  <c r="L49" i="2"/>
  <c r="L51" i="2" s="1"/>
  <c r="L52" i="2" l="1"/>
  <c r="N51" i="2"/>
  <c r="N52" i="2" s="1"/>
</calcChain>
</file>

<file path=xl/sharedStrings.xml><?xml version="1.0" encoding="utf-8"?>
<sst xmlns="http://schemas.openxmlformats.org/spreadsheetml/2006/main" count="211" uniqueCount="142">
  <si>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</si>
  <si>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</si>
  <si>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</si>
  <si>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</si>
  <si>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</si>
  <si>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</si>
  <si>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</si>
  <si>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</si>
  <si>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</si>
  <si>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</si>
  <si>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</si>
  <si>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</si>
  <si>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</si>
  <si>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</si>
  <si>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</si>
  <si>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</si>
  <si>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</si>
  <si>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</si>
  <si>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</si>
  <si>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</si>
  <si>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</si>
  <si>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</si>
  <si>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</si>
  <si>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</si>
  <si>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</si>
  <si>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</si>
  <si>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</si>
  <si>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</si>
  <si>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</si>
  <si>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</si>
  <si>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</si>
  <si>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</si>
  <si>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</si>
  <si>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</si>
  <si>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</si>
  <si>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</si>
  <si>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</si>
  <si>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</si>
  <si>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</si>
  <si>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</si>
  <si>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</si>
  <si>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</si>
  <si>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</si>
  <si>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</si>
  <si>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</si>
  <si>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</si>
  <si>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</si>
  <si>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</si>
  <si>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</si>
  <si>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</si>
  <si>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</si>
  <si>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</si>
  <si>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</si>
  <si>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</si>
  <si>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</si>
  <si>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</si>
  <si>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</si>
  <si>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Cuenta Pública 2014</t>
  </si>
  <si>
    <t>Estado de Actividades</t>
  </si>
  <si>
    <t>(Pesos)</t>
  </si>
  <si>
    <t>Ente Público:</t>
  </si>
  <si>
    <t>Estado de Situación Financiera</t>
  </si>
  <si>
    <t>Al 31 de diciembre de 2014 y 2013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</si>
  <si>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</si>
  <si>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</si>
  <si>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</si>
  <si>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</si>
  <si>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</si>
  <si>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</si>
  <si>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</si>
  <si>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</si>
  <si>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</si>
  <si>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</si>
  <si>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</si>
  <si>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</si>
  <si>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</si>
  <si>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</si>
  <si>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</si>
  <si>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</si>
  <si>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</si>
  <si>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</si>
  <si>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</si>
  <si>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</si>
  <si>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</si>
  <si>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</si>
  <si>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</si>
  <si>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</si>
  <si>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</si>
  <si>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</si>
  <si>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</si>
  <si>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</si>
  <si>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</si>
  <si>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</si>
  <si>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</si>
  <si>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</si>
  <si>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</si>
  <si>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</si>
  <si>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</si>
  <si>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</si>
  <si>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</si>
  <si>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</si>
  <si>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</si>
  <si>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</si>
  <si>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</si>
  <si>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</si>
  <si>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</si>
  <si>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</si>
  <si>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</si>
  <si>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</si>
  <si>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</si>
  <si>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</si>
  <si>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</si>
  <si>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</si>
  <si>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</si>
  <si>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</si>
  <si>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</si>
  <si>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</si>
  <si>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</si>
  <si>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</si>
  <si>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</si>
  <si>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</si>
  <si>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</si>
  <si>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Estado de Cambios en la Situación Financiera</t>
  </si>
  <si>
    <t>Origen</t>
  </si>
  <si>
    <t>Aplicación</t>
  </si>
  <si>
    <t>Exceso o Insuficiencia en la Actualización de la Hacienda Pública/Patrimonio</t>
  </si>
  <si>
    <t>XXXX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</si>
  <si>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Arial"/>
        <family val="2"/>
      </rPr>
      <t>Formato libre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</si>
  <si>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Arial"/>
        <family val="2"/>
      </rPr>
      <t>En caso de no aplicar se deberá asentar tal situación.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</si>
  <si>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9"/>
        <color theme="1"/>
        <rFont val="Arial"/>
        <family val="2"/>
      </rPr>
      <t>En todos los caso debe de venir firmado</t>
    </r>
  </si>
  <si>
    <t>Informe de Pasivos Contingentes</t>
  </si>
  <si>
    <t>NOTAS A LOS ESTADOS FINANCIEROS</t>
  </si>
  <si>
    <t>(Formato libre, en caso de no aplicar se debe asentar. Debe venir firmado)</t>
  </si>
  <si>
    <t>FIDEICOMISO GARANTE DE LA ORQUESTA SINFÓNICA DE YUCATÁN</t>
  </si>
  <si>
    <t>FIDEICOMISO GARANTE  DE LA ORQUESTA SINFÓNICA DE YUCATÁN</t>
  </si>
  <si>
    <t>Al 31 de diciembre de 2013 y 2012</t>
  </si>
  <si>
    <t>Ingresos por Venta de Bienes y Servicios (nota 2.1.1)</t>
  </si>
  <si>
    <t>Transferencias, Asignaciones, Subsidios y Otras ayudas (nota 2.1.2)</t>
  </si>
  <si>
    <t>Estimaciones, Depreciaciones, Deterioros, Obsolescencia y Amortizaciones (nota 2.2.2)</t>
  </si>
  <si>
    <t>Transferencias al Resto del Sector Público</t>
  </si>
  <si>
    <t>Cuenta Pública 2018</t>
  </si>
  <si>
    <t>Del 1o. de Enero al 30 de Septiembre de 2018 y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</si>
</sst>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\-#,##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i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theme="0" tint="-0.499984740745262"/>
      <name val="Arial"/>
      <family val="2"/>
    </font>
    <font>
      <sz val="9"/>
      <color theme="1"/>
      <name val="Symbol"/>
      <family val="1"/>
      <charset val="2"/>
    </font>
    <font>
      <sz val="7"/>
      <color theme="1"/>
      <name val="Times New Roman"/>
      <family val="1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5" fontId="2" fillId="0" borderId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0" fillId="13" borderId="12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1" fillId="14" borderId="13" applyNumberFormat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2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4" fillId="9" borderId="12" applyNumberFormat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" fillId="6" borderId="15" applyNumberFormat="0" applyFon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7" fillId="13" borderId="1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29" fillId="0" borderId="17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23" fillId="0" borderId="19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2" fillId="0" borderId="20" applyNumberFormat="0" applyFill="0" applyAlignment="0" applyProtection="0"/>
  </cellStyleXfs>
  <cellXfs count="204">
    <xf numFmtId="0" fontId="0" fillId="0" borderId="0" xfId="0"/>
    <xf numFmtId="0" fontId="3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Protection="1"/>
    <xf numFmtId="0" fontId="0" fillId="0" borderId="0" xfId="0"/>
    <xf numFmtId="0" fontId="7" fillId="2" borderId="0" xfId="0" applyFont="1" applyFill="1" applyBorder="1"/>
    <xf numFmtId="0" fontId="3" fillId="2" borderId="0" xfId="2" applyFont="1" applyFill="1" applyBorder="1" applyAlignment="1"/>
    <xf numFmtId="0" fontId="8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7" fillId="2" borderId="0" xfId="0" applyFont="1" applyFill="1" applyBorder="1" applyAlignment="1"/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164" fontId="10" fillId="3" borderId="2" xfId="1" applyNumberFormat="1" applyFont="1" applyFill="1" applyBorder="1" applyAlignment="1">
      <alignment horizontal="center" vertical="center"/>
    </xf>
    <xf numFmtId="0" fontId="10" fillId="3" borderId="2" xfId="2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center" vertical="center"/>
    </xf>
    <xf numFmtId="0" fontId="7" fillId="2" borderId="4" xfId="0" applyFont="1" applyFill="1" applyBorder="1" applyAlignment="1"/>
    <xf numFmtId="0" fontId="3" fillId="2" borderId="0" xfId="2" applyFont="1" applyFill="1" applyBorder="1" applyAlignment="1">
      <alignment vertical="center"/>
    </xf>
    <xf numFmtId="0" fontId="4" fillId="2" borderId="0" xfId="2" applyFont="1" applyFill="1" applyBorder="1" applyAlignment="1"/>
    <xf numFmtId="0" fontId="7" fillId="2" borderId="5" xfId="0" applyFont="1" applyFill="1" applyBorder="1"/>
    <xf numFmtId="0" fontId="3" fillId="2" borderId="4" xfId="0" applyFont="1" applyFill="1" applyBorder="1" applyAlignment="1"/>
    <xf numFmtId="3" fontId="4" fillId="2" borderId="0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5" xfId="0" applyFont="1" applyFill="1" applyBorder="1" applyAlignment="1"/>
    <xf numFmtId="0" fontId="3" fillId="2" borderId="4" xfId="0" applyFont="1" applyFill="1" applyBorder="1" applyAlignment="1">
      <alignment horizontal="left" vertical="top"/>
    </xf>
    <xf numFmtId="0" fontId="7" fillId="2" borderId="5" xfId="0" applyFont="1" applyFill="1" applyBorder="1" applyAlignment="1">
      <alignment vertical="top"/>
    </xf>
    <xf numFmtId="0" fontId="4" fillId="2" borderId="4" xfId="0" applyFont="1" applyFill="1" applyBorder="1" applyAlignment="1">
      <alignment horizontal="left" vertical="top"/>
    </xf>
    <xf numFmtId="3" fontId="4" fillId="2" borderId="0" xfId="1" applyNumberFormat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3" fontId="5" fillId="2" borderId="0" xfId="0" applyNumberFormat="1" applyFont="1" applyFill="1" applyBorder="1" applyAlignment="1">
      <alignment vertical="top"/>
    </xf>
    <xf numFmtId="3" fontId="4" fillId="2" borderId="0" xfId="0" applyNumberFormat="1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>
      <alignment vertical="top"/>
    </xf>
    <xf numFmtId="0" fontId="6" fillId="2" borderId="4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vertical="top"/>
    </xf>
    <xf numFmtId="0" fontId="7" fillId="2" borderId="4" xfId="0" applyFont="1" applyFill="1" applyBorder="1"/>
    <xf numFmtId="0" fontId="11" fillId="2" borderId="5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7" fillId="2" borderId="6" xfId="0" applyFont="1" applyFill="1" applyBorder="1"/>
    <xf numFmtId="0" fontId="7" fillId="2" borderId="7" xfId="0" applyFont="1" applyFill="1" applyBorder="1"/>
    <xf numFmtId="0" fontId="7" fillId="2" borderId="7" xfId="0" applyFont="1" applyFill="1" applyBorder="1" applyAlignment="1"/>
    <xf numFmtId="0" fontId="7" fillId="2" borderId="8" xfId="0" applyFont="1" applyFill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43" fontId="4" fillId="2" borderId="7" xfId="1" applyFont="1" applyFill="1" applyBorder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right"/>
    </xf>
    <xf numFmtId="43" fontId="4" fillId="2" borderId="0" xfId="1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3" fontId="3" fillId="2" borderId="0" xfId="1" applyNumberFormat="1" applyFont="1" applyFill="1" applyBorder="1" applyAlignment="1" applyProtection="1">
      <alignment vertical="top"/>
    </xf>
    <xf numFmtId="3" fontId="6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/>
    </xf>
    <xf numFmtId="0" fontId="7" fillId="2" borderId="0" xfId="0" applyFont="1" applyFill="1" applyProtection="1"/>
    <xf numFmtId="0" fontId="7" fillId="2" borderId="0" xfId="0" applyFont="1" applyFill="1" applyAlignment="1" applyProtection="1">
      <alignment vertical="top"/>
    </xf>
    <xf numFmtId="0" fontId="7" fillId="2" borderId="0" xfId="0" applyFont="1" applyFill="1" applyAlignment="1" applyProtection="1"/>
    <xf numFmtId="0" fontId="7" fillId="2" borderId="0" xfId="0" applyFont="1" applyFill="1" applyAlignment="1" applyProtection="1">
      <alignment horizontal="right" vertical="top"/>
    </xf>
    <xf numFmtId="0" fontId="7" fillId="2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3" applyNumberFormat="1" applyFont="1" applyFill="1" applyBorder="1" applyAlignment="1" applyProtection="1">
      <alignment vertical="center"/>
    </xf>
    <xf numFmtId="0" fontId="3" fillId="2" borderId="0" xfId="3" applyNumberFormat="1" applyFont="1" applyFill="1" applyBorder="1" applyAlignment="1" applyProtection="1">
      <alignment horizontal="centerContinuous"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7" xfId="0" applyNumberFormat="1" applyFont="1" applyFill="1" applyBorder="1" applyAlignment="1" applyProtection="1"/>
    <xf numFmtId="0" fontId="3" fillId="2" borderId="0" xfId="3" applyNumberFormat="1" applyFont="1" applyFill="1" applyBorder="1" applyAlignment="1" applyProtection="1">
      <alignment horizontal="right" vertical="top"/>
    </xf>
    <xf numFmtId="0" fontId="10" fillId="3" borderId="9" xfId="0" applyFont="1" applyFill="1" applyBorder="1" applyAlignment="1" applyProtection="1">
      <alignment horizontal="centerContinuous"/>
    </xf>
    <xf numFmtId="0" fontId="9" fillId="3" borderId="11" xfId="0" applyFont="1" applyFill="1" applyBorder="1" applyProtection="1"/>
    <xf numFmtId="164" fontId="10" fillId="3" borderId="0" xfId="1" applyNumberFormat="1" applyFont="1" applyFill="1" applyBorder="1" applyAlignment="1" applyProtection="1">
      <alignment horizontal="center"/>
    </xf>
    <xf numFmtId="0" fontId="9" fillId="3" borderId="5" xfId="0" applyFont="1" applyFill="1" applyBorder="1" applyProtection="1"/>
    <xf numFmtId="0" fontId="3" fillId="2" borderId="4" xfId="3" applyNumberFormat="1" applyFont="1" applyFill="1" applyBorder="1" applyAlignment="1" applyProtection="1">
      <alignment vertical="center"/>
    </xf>
    <xf numFmtId="0" fontId="7" fillId="2" borderId="5" xfId="0" applyFont="1" applyFill="1" applyBorder="1" applyProtection="1"/>
    <xf numFmtId="0" fontId="7" fillId="2" borderId="4" xfId="0" applyFont="1" applyFill="1" applyBorder="1" applyAlignment="1" applyProtection="1">
      <alignment vertical="top"/>
    </xf>
    <xf numFmtId="166" fontId="4" fillId="2" borderId="0" xfId="1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6" fillId="2" borderId="0" xfId="0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3" fontId="4" fillId="2" borderId="0" xfId="1" applyNumberFormat="1" applyFont="1" applyFill="1" applyBorder="1" applyAlignment="1" applyProtection="1">
      <alignment vertical="top"/>
    </xf>
    <xf numFmtId="0" fontId="8" fillId="2" borderId="4" xfId="0" applyFont="1" applyFill="1" applyBorder="1" applyAlignment="1" applyProtection="1">
      <alignment vertical="top"/>
    </xf>
    <xf numFmtId="0" fontId="8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vertical="top" wrapText="1"/>
    </xf>
    <xf numFmtId="0" fontId="9" fillId="2" borderId="0" xfId="0" applyFont="1" applyFill="1" applyBorder="1" applyAlignment="1" applyProtection="1">
      <alignment vertical="center" wrapText="1"/>
    </xf>
    <xf numFmtId="3" fontId="5" fillId="2" borderId="0" xfId="1" applyNumberFormat="1" applyFont="1" applyFill="1" applyBorder="1" applyAlignment="1" applyProtection="1">
      <alignment vertical="top"/>
    </xf>
    <xf numFmtId="0" fontId="7" fillId="2" borderId="6" xfId="0" applyFont="1" applyFill="1" applyBorder="1" applyAlignment="1" applyProtection="1">
      <alignment vertical="top"/>
    </xf>
    <xf numFmtId="0" fontId="7" fillId="2" borderId="7" xfId="0" applyFont="1" applyFill="1" applyBorder="1" applyAlignment="1" applyProtection="1">
      <alignment vertical="top"/>
    </xf>
    <xf numFmtId="0" fontId="7" fillId="2" borderId="7" xfId="0" applyFont="1" applyFill="1" applyBorder="1" applyAlignment="1" applyProtection="1">
      <alignment horizontal="right" vertical="top"/>
    </xf>
    <xf numFmtId="0" fontId="7" fillId="2" borderId="8" xfId="0" applyFont="1" applyFill="1" applyBorder="1" applyProtection="1"/>
    <xf numFmtId="0" fontId="4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horizontal="right"/>
    </xf>
    <xf numFmtId="43" fontId="4" fillId="2" borderId="0" xfId="1" applyFont="1" applyFill="1" applyBorder="1" applyAlignment="1" applyProtection="1">
      <alignment vertical="top"/>
    </xf>
    <xf numFmtId="0" fontId="7" fillId="2" borderId="0" xfId="0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right"/>
      <protection locked="0"/>
    </xf>
    <xf numFmtId="0" fontId="7" fillId="2" borderId="0" xfId="0" applyFont="1" applyFill="1" applyAlignment="1" applyProtection="1">
      <protection locked="0"/>
    </xf>
    <xf numFmtId="0" fontId="7" fillId="2" borderId="0" xfId="0" applyFont="1" applyFill="1" applyAlignment="1" applyProtection="1">
      <alignment wrapText="1"/>
      <protection locked="0"/>
    </xf>
    <xf numFmtId="0" fontId="7" fillId="2" borderId="0" xfId="0" applyFont="1" applyFill="1" applyBorder="1" applyAlignment="1">
      <alignment wrapText="1"/>
    </xf>
    <xf numFmtId="0" fontId="3" fillId="2" borderId="0" xfId="2" applyFont="1" applyFill="1" applyBorder="1" applyAlignment="1">
      <alignment horizontal="centerContinuous"/>
    </xf>
    <xf numFmtId="0" fontId="12" fillId="3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top"/>
    </xf>
    <xf numFmtId="0" fontId="3" fillId="2" borderId="0" xfId="2" applyFont="1" applyFill="1" applyBorder="1" applyAlignment="1">
      <alignment vertical="top"/>
    </xf>
    <xf numFmtId="0" fontId="13" fillId="2" borderId="0" xfId="2" applyFont="1" applyFill="1" applyBorder="1" applyAlignment="1">
      <alignment horizontal="center"/>
    </xf>
    <xf numFmtId="3" fontId="3" fillId="2" borderId="0" xfId="0" applyNumberFormat="1" applyFont="1" applyFill="1" applyBorder="1" applyAlignment="1" applyProtection="1">
      <alignment horizontal="right" vertical="top"/>
    </xf>
    <xf numFmtId="3" fontId="4" fillId="2" borderId="0" xfId="0" applyNumberFormat="1" applyFont="1" applyFill="1" applyBorder="1" applyAlignment="1" applyProtection="1">
      <alignment horizontal="right" vertical="top"/>
    </xf>
    <xf numFmtId="3" fontId="4" fillId="2" borderId="0" xfId="1" applyNumberFormat="1" applyFont="1" applyFill="1" applyBorder="1" applyAlignment="1" applyProtection="1">
      <alignment horizontal="right" vertical="top" wrapText="1"/>
      <protection locked="0"/>
    </xf>
    <xf numFmtId="0" fontId="13" fillId="2" borderId="0" xfId="2" applyFont="1" applyFill="1" applyBorder="1" applyAlignment="1" applyProtection="1">
      <alignment horizontal="center"/>
    </xf>
    <xf numFmtId="0" fontId="4" fillId="2" borderId="6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vertical="top"/>
    </xf>
    <xf numFmtId="3" fontId="4" fillId="2" borderId="7" xfId="1" applyNumberFormat="1" applyFont="1" applyFill="1" applyBorder="1" applyAlignment="1" applyProtection="1">
      <alignment horizontal="right" vertical="top" wrapText="1"/>
      <protection locked="0"/>
    </xf>
    <xf numFmtId="0" fontId="7" fillId="2" borderId="2" xfId="0" applyFont="1" applyFill="1" applyBorder="1"/>
    <xf numFmtId="0" fontId="4" fillId="2" borderId="7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wrapText="1"/>
    </xf>
    <xf numFmtId="0" fontId="3" fillId="2" borderId="0" xfId="0" applyFont="1" applyFill="1" applyBorder="1" applyAlignment="1" applyProtection="1">
      <alignment horizontal="left" vertical="top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4" fillId="0" borderId="0" xfId="0" applyFont="1" applyAlignment="1">
      <alignment horizontal="left" vertical="center" indent="5"/>
    </xf>
    <xf numFmtId="0" fontId="8" fillId="0" borderId="0" xfId="0" applyFont="1" applyAlignment="1">
      <alignment horizontal="center" vertical="top"/>
    </xf>
    <xf numFmtId="3" fontId="4" fillId="2" borderId="0" xfId="0" applyNumberFormat="1" applyFont="1" applyFill="1" applyBorder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3" fontId="7" fillId="2" borderId="0" xfId="0" applyNumberFormat="1" applyFont="1" applyFill="1" applyBorder="1"/>
    <xf numFmtId="3" fontId="7" fillId="2" borderId="0" xfId="0" applyNumberFormat="1" applyFont="1" applyFill="1" applyBorder="1" applyAlignment="1">
      <alignment wrapText="1"/>
    </xf>
    <xf numFmtId="3" fontId="7" fillId="0" borderId="0" xfId="0" applyNumberFormat="1" applyFont="1" applyProtection="1"/>
    <xf numFmtId="0" fontId="4" fillId="2" borderId="0" xfId="0" applyFont="1" applyFill="1" applyBorder="1" applyAlignment="1">
      <alignment horizontal="left" vertical="top"/>
    </xf>
    <xf numFmtId="3" fontId="0" fillId="0" borderId="0" xfId="0" applyNumberFormat="1"/>
    <xf numFmtId="43" fontId="0" fillId="0" borderId="0" xfId="1" applyFont="1"/>
    <xf numFmtId="0" fontId="3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2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protection locked="0"/>
    </xf>
    <xf numFmtId="0" fontId="0" fillId="0" borderId="0" xfId="0" applyBorder="1"/>
    <xf numFmtId="0" fontId="4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4" fillId="2" borderId="0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 applyProtection="1">
      <alignment vertical="top" wrapText="1"/>
      <protection locked="0"/>
    </xf>
    <xf numFmtId="4" fontId="4" fillId="2" borderId="0" xfId="1" applyNumberFormat="1" applyFont="1" applyFill="1" applyBorder="1" applyAlignment="1" applyProtection="1">
      <alignment vertical="top"/>
      <protection locked="0"/>
    </xf>
    <xf numFmtId="3" fontId="9" fillId="2" borderId="0" xfId="0" applyNumberFormat="1" applyFont="1" applyFill="1" applyBorder="1" applyAlignment="1">
      <alignment vertical="top"/>
    </xf>
    <xf numFmtId="3" fontId="9" fillId="2" borderId="7" xfId="0" applyNumberFormat="1" applyFont="1" applyFill="1" applyBorder="1"/>
    <xf numFmtId="0" fontId="9" fillId="2" borderId="7" xfId="0" applyFont="1" applyFill="1" applyBorder="1"/>
    <xf numFmtId="0" fontId="4" fillId="2" borderId="0" xfId="0" applyFont="1" applyFill="1" applyBorder="1" applyAlignment="1">
      <alignment horizontal="left" vertical="top"/>
    </xf>
    <xf numFmtId="3" fontId="4" fillId="2" borderId="7" xfId="1" applyNumberFormat="1" applyFont="1" applyFill="1" applyBorder="1" applyAlignment="1" applyProtection="1">
      <alignment vertical="top"/>
      <protection locked="0"/>
    </xf>
    <xf numFmtId="0" fontId="7" fillId="2" borderId="8" xfId="0" applyFont="1" applyFill="1" applyBorder="1" applyAlignment="1">
      <alignment vertical="top"/>
    </xf>
    <xf numFmtId="0" fontId="7" fillId="2" borderId="22" xfId="0" applyFont="1" applyFill="1" applyBorder="1"/>
    <xf numFmtId="0" fontId="7" fillId="2" borderId="21" xfId="0" applyFont="1" applyFill="1" applyBorder="1" applyAlignment="1">
      <alignment vertical="top"/>
    </xf>
    <xf numFmtId="0" fontId="3" fillId="2" borderId="21" xfId="0" applyFont="1" applyFill="1" applyBorder="1" applyAlignment="1">
      <alignment vertical="top" wrapText="1"/>
    </xf>
    <xf numFmtId="0" fontId="4" fillId="2" borderId="21" xfId="0" applyFont="1" applyFill="1" applyBorder="1" applyAlignment="1">
      <alignment vertical="top"/>
    </xf>
    <xf numFmtId="3" fontId="5" fillId="2" borderId="21" xfId="0" applyNumberFormat="1" applyFont="1" applyFill="1" applyBorder="1" applyAlignment="1">
      <alignment vertical="top"/>
    </xf>
    <xf numFmtId="0" fontId="7" fillId="2" borderId="23" xfId="0" applyFont="1" applyFill="1" applyBorder="1" applyAlignment="1">
      <alignment vertical="top"/>
    </xf>
    <xf numFmtId="0" fontId="9" fillId="3" borderId="10" xfId="2" applyFont="1" applyFill="1" applyBorder="1" applyAlignment="1" applyProtection="1">
      <alignment horizontal="center" vertical="center"/>
    </xf>
    <xf numFmtId="0" fontId="9" fillId="3" borderId="4" xfId="2" applyFont="1" applyFill="1" applyBorder="1" applyAlignment="1" applyProtection="1">
      <alignment horizontal="center" vertical="center"/>
    </xf>
    <xf numFmtId="0" fontId="10" fillId="3" borderId="9" xfId="2" applyFont="1" applyFill="1" applyBorder="1" applyAlignment="1" applyProtection="1">
      <alignment horizontal="center" vertical="center"/>
    </xf>
    <xf numFmtId="0" fontId="10" fillId="3" borderId="0" xfId="2" applyFont="1" applyFill="1" applyBorder="1" applyAlignment="1" applyProtection="1">
      <alignment horizontal="center" vertical="center"/>
    </xf>
    <xf numFmtId="0" fontId="10" fillId="3" borderId="9" xfId="2" applyFont="1" applyFill="1" applyBorder="1" applyAlignment="1" applyProtection="1">
      <alignment horizontal="right" vertical="top"/>
    </xf>
    <xf numFmtId="0" fontId="10" fillId="3" borderId="0" xfId="2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center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0" fontId="10" fillId="3" borderId="2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top"/>
    </xf>
    <xf numFmtId="0" fontId="4" fillId="2" borderId="7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left" vertical="top"/>
    </xf>
    <xf numFmtId="0" fontId="7" fillId="2" borderId="9" xfId="0" applyFont="1" applyFill="1" applyBorder="1" applyAlignment="1" applyProtection="1">
      <alignment horizontal="center"/>
      <protection locked="0"/>
    </xf>
    <xf numFmtId="0" fontId="3" fillId="2" borderId="0" xfId="3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199159</xdr:colOff>
      <xdr:row>55</xdr:row>
      <xdr:rowOff>43296</xdr:rowOff>
    </xdr:from>
    <xdr:to>
      <xdr:col>13</xdr:col>
      <xdr:colOff>753341</xdr:colOff>
      <xdr:row>62</xdr:row>
      <xdr:rowOff>86591</xdr:rowOff>
    </xdr:to>
    <xdr:sp macro="" textlink="">
      <xdr:nvSpPr>
        <xdr:cNvPr id="2" name="1 CuadroTexto"/>
        <xdr:cNvSpPr txBox="1"/>
      </xdr:nvSpPr>
      <xdr:spPr>
        <a:xfrm>
          <a:off x="199159" y="12347864"/>
          <a:ext cx="11966864" cy="1376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                     Elaboró                                                                                                                Revisó                                                                                                              Visto Bueno</a:t>
          </a: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C.P. Ramón Antonio Pérez Rivera                                                                            C.P. Manuel Jesús González Cardeña                                                                          C.P. Miguel</a:t>
          </a:r>
          <a:r>
            <a:rPr lang="es-MX" sz="900" baseline="0">
              <a:latin typeface="Arial" pitchFamily="34" charset="0"/>
              <a:cs typeface="Arial" pitchFamily="34" charset="0"/>
            </a:rPr>
            <a:t> Francisco Escobedo Novelo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Jefe de Contabilidad                                                                                          Director de Administración y Finanzas                                                                                                Director General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285750</xdr:colOff>
      <xdr:row>59</xdr:row>
      <xdr:rowOff>60613</xdr:rowOff>
    </xdr:from>
    <xdr:to>
      <xdr:col>3</xdr:col>
      <xdr:colOff>684068</xdr:colOff>
      <xdr:row>59</xdr:row>
      <xdr:rowOff>60613</xdr:rowOff>
    </xdr:to>
    <xdr:cxnSp macro="">
      <xdr:nvCxnSpPr>
        <xdr:cNvPr id="4" name="3 Conector recto"/>
        <xdr:cNvCxnSpPr/>
      </xdr:nvCxnSpPr>
      <xdr:spPr>
        <a:xfrm>
          <a:off x="285750" y="13127181"/>
          <a:ext cx="18357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2389909</xdr:colOff>
      <xdr:row>59</xdr:row>
      <xdr:rowOff>60613</xdr:rowOff>
    </xdr:from>
    <xdr:to>
      <xdr:col>6</xdr:col>
      <xdr:colOff>562841</xdr:colOff>
      <xdr:row>59</xdr:row>
      <xdr:rowOff>60613</xdr:rowOff>
    </xdr:to>
    <xdr:cxnSp macro="">
      <xdr:nvCxnSpPr>
        <xdr:cNvPr id="6" name="5 Conector recto"/>
        <xdr:cNvCxnSpPr/>
      </xdr:nvCxnSpPr>
      <xdr:spPr>
        <a:xfrm>
          <a:off x="3827318" y="13127181"/>
          <a:ext cx="256309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</xdr:colOff>
      <xdr:row>59</xdr:row>
      <xdr:rowOff>60614</xdr:rowOff>
    </xdr:from>
    <xdr:to>
      <xdr:col>10</xdr:col>
      <xdr:colOff>2606386</xdr:colOff>
      <xdr:row>59</xdr:row>
      <xdr:rowOff>60614</xdr:rowOff>
    </xdr:to>
    <xdr:cxnSp macro="">
      <xdr:nvCxnSpPr>
        <xdr:cNvPr id="8" name="7 Conector recto"/>
        <xdr:cNvCxnSpPr/>
      </xdr:nvCxnSpPr>
      <xdr:spPr>
        <a:xfrm>
          <a:off x="7819159" y="13127182"/>
          <a:ext cx="25977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tabSelected="1" zoomScale="110" zoomScaleNormal="110" workbookViewId="0">
      <selection activeCell="C16" sqref="C16:D16"/>
    </sheetView>
  </sheetViews>
  <sheetFormatPr baseColWidth="10" defaultRowHeight="15" x14ac:dyDescent="0.25"/>
  <cols>
    <col min="1" max="2" width="5" customWidth="1"/>
    <col min="4" max="4" width="53.140625" customWidth="1"/>
    <col min="5" max="5" width="12.7109375" customWidth="1"/>
    <col min="6" max="6" width="11.42578125" style="5" hidden="1" customWidth="1"/>
    <col min="7" max="7" width="13.28515625" customWidth="1"/>
    <col min="8" max="8" width="11.42578125" style="5" hidden="1" customWidth="1"/>
    <col min="9" max="9" width="5" customWidth="1"/>
    <col min="10" max="10" width="11.42578125" customWidth="1"/>
    <col min="11" max="11" width="42.5703125" customWidth="1"/>
    <col min="12" max="12" width="11.42578125" customWidth="1"/>
    <col min="13" max="13" width="11.42578125" style="5" hidden="1" customWidth="1"/>
    <col min="14" max="14" width="11.42578125" customWidth="1"/>
    <col min="15" max="15" width="11.42578125" style="5" hidden="1" customWidth="1"/>
    <col min="16" max="16" width="4.85546875" customWidth="1"/>
    <col min="17" max="17" width="11.42578125" customWidth="1"/>
  </cols>
  <sheetData>
    <row r="1" spans="2:16" x14ac:dyDescent="0.25">
      <c r="B1" s="6"/>
      <c r="C1" s="7"/>
      <c r="D1" s="189" t="s">
        <v>140</v>
      </c>
      <c r="E1" s="189"/>
      <c r="F1" s="189"/>
      <c r="G1" s="189"/>
      <c r="H1" s="189"/>
      <c r="I1" s="189"/>
      <c r="J1" s="189"/>
      <c r="K1" s="189"/>
      <c r="L1" s="189"/>
      <c r="M1" s="144"/>
      <c r="N1" s="7"/>
      <c r="O1" s="7"/>
      <c r="P1" s="7"/>
    </row>
    <row r="2" spans="2:16" x14ac:dyDescent="0.25">
      <c r="B2" s="5"/>
      <c r="C2" s="8"/>
      <c r="D2" s="189" t="s">
        <v>58</v>
      </c>
      <c r="E2" s="189"/>
      <c r="F2" s="189"/>
      <c r="G2" s="189"/>
      <c r="H2" s="189"/>
      <c r="I2" s="189"/>
      <c r="J2" s="189"/>
      <c r="K2" s="189"/>
      <c r="L2" s="189"/>
      <c r="M2" s="144"/>
      <c r="N2" s="8"/>
      <c r="O2" s="8"/>
      <c r="P2" s="8"/>
    </row>
    <row r="3" spans="2:16" x14ac:dyDescent="0.25">
      <c r="B3" s="5"/>
      <c r="C3" s="8"/>
      <c r="D3" s="189" t="s">
        <v>141</v>
      </c>
      <c r="E3" s="189"/>
      <c r="F3" s="189"/>
      <c r="G3" s="189"/>
      <c r="H3" s="189"/>
      <c r="I3" s="189"/>
      <c r="J3" s="189"/>
      <c r="K3" s="189"/>
      <c r="L3" s="189"/>
      <c r="M3" s="144"/>
      <c r="N3" s="8"/>
      <c r="O3" s="8"/>
      <c r="P3" s="8"/>
    </row>
    <row r="4" spans="2:16" x14ac:dyDescent="0.25">
      <c r="B4" s="9"/>
      <c r="C4" s="9"/>
      <c r="D4" s="10"/>
      <c r="E4" s="10"/>
      <c r="F4" s="10"/>
      <c r="G4" s="10"/>
      <c r="H4" s="10"/>
      <c r="I4" s="10"/>
      <c r="J4" s="10"/>
      <c r="K4" s="10"/>
      <c r="L4" s="6"/>
      <c r="M4" s="6"/>
      <c r="N4" s="6"/>
      <c r="O4" s="6"/>
      <c r="P4" s="6"/>
    </row>
    <row r="5" spans="2:16" x14ac:dyDescent="0.25">
      <c r="B5" s="9"/>
      <c r="C5" s="11" t="s">
        <v>60</v>
      </c>
      <c r="D5" s="177" t="s">
        <v>134</v>
      </c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48"/>
      <c r="P5" s="6"/>
    </row>
    <row r="6" spans="2:16" x14ac:dyDescent="0.25">
      <c r="B6" s="9"/>
      <c r="C6" s="9"/>
      <c r="D6" s="9"/>
      <c r="E6" s="9"/>
      <c r="F6" s="144"/>
      <c r="G6" s="9"/>
      <c r="H6" s="144"/>
      <c r="I6" s="10"/>
      <c r="J6" s="12"/>
      <c r="K6" s="12"/>
      <c r="L6" s="6"/>
      <c r="M6" s="6"/>
      <c r="N6" s="6"/>
      <c r="O6" s="6"/>
      <c r="P6" s="6"/>
    </row>
    <row r="7" spans="2:16" x14ac:dyDescent="0.25">
      <c r="B7" s="16"/>
      <c r="C7" s="188" t="s">
        <v>0</v>
      </c>
      <c r="D7" s="188"/>
      <c r="E7" s="17">
        <v>2018</v>
      </c>
      <c r="F7" s="17">
        <v>2017</v>
      </c>
      <c r="G7" s="17">
        <v>2017</v>
      </c>
      <c r="H7" s="17">
        <v>2016</v>
      </c>
      <c r="I7" s="18"/>
      <c r="J7" s="188" t="s">
        <v>0</v>
      </c>
      <c r="K7" s="188"/>
      <c r="L7" s="17">
        <v>2018</v>
      </c>
      <c r="M7" s="17">
        <v>2017</v>
      </c>
      <c r="N7" s="17">
        <v>2017</v>
      </c>
      <c r="O7" s="17">
        <v>2016</v>
      </c>
      <c r="P7" s="19"/>
    </row>
    <row r="8" spans="2:16" ht="6" customHeight="1" x14ac:dyDescent="0.25">
      <c r="B8" s="20"/>
      <c r="C8" s="21"/>
      <c r="D8" s="21"/>
      <c r="E8" s="22"/>
      <c r="F8" s="22"/>
      <c r="G8" s="22"/>
      <c r="H8" s="22"/>
      <c r="I8" s="12"/>
      <c r="J8" s="12"/>
      <c r="K8" s="12"/>
      <c r="L8" s="6"/>
      <c r="M8" s="6"/>
      <c r="N8" s="6"/>
      <c r="O8" s="6"/>
      <c r="P8" s="23"/>
    </row>
    <row r="9" spans="2:16" x14ac:dyDescent="0.25">
      <c r="B9" s="24"/>
      <c r="C9" s="186" t="s">
        <v>1</v>
      </c>
      <c r="D9" s="186"/>
      <c r="E9" s="158">
        <v>1000</v>
      </c>
      <c r="F9" s="158"/>
      <c r="G9" s="158">
        <v>1000</v>
      </c>
      <c r="H9" s="25"/>
      <c r="I9" s="26"/>
      <c r="J9" s="186" t="s">
        <v>2</v>
      </c>
      <c r="K9" s="186"/>
      <c r="L9" s="158">
        <v>1000</v>
      </c>
      <c r="M9" s="158"/>
      <c r="N9" s="158">
        <v>1000</v>
      </c>
      <c r="O9" s="25"/>
      <c r="P9" s="27"/>
    </row>
    <row r="10" spans="2:16" x14ac:dyDescent="0.25">
      <c r="B10" s="28"/>
      <c r="C10" s="187" t="s">
        <v>3</v>
      </c>
      <c r="D10" s="187"/>
      <c r="E10" s="56">
        <f>SUM(E11:E18)</f>
        <v>10785765</v>
      </c>
      <c r="F10" s="56">
        <f>SUM(F11:F18)</f>
        <v>10785.764999999999</v>
      </c>
      <c r="G10" s="56">
        <f>SUM(G11:G18)</f>
        <v>9903814</v>
      </c>
      <c r="H10" s="56">
        <f>SUM(H11:H18)</f>
        <v>9903.8140000000003</v>
      </c>
      <c r="I10" s="26"/>
      <c r="J10" s="186" t="s">
        <v>4</v>
      </c>
      <c r="K10" s="186"/>
      <c r="L10" s="56">
        <f>SUM(L11:L13)</f>
        <v>31415403</v>
      </c>
      <c r="M10" s="56">
        <f>SUM(M11:M13)</f>
        <v>31415.402999999998</v>
      </c>
      <c r="N10" s="56">
        <f>SUM(N11:N13)</f>
        <v>28382341</v>
      </c>
      <c r="O10" s="56">
        <f>SUM(O11:O13)</f>
        <v>28382.341</v>
      </c>
      <c r="P10" s="29"/>
    </row>
    <row r="11" spans="2:16" x14ac:dyDescent="0.25">
      <c r="B11" s="30"/>
      <c r="C11" s="185" t="s">
        <v>5</v>
      </c>
      <c r="D11" s="185"/>
      <c r="E11" s="31">
        <v>0</v>
      </c>
      <c r="F11" s="31">
        <v>0</v>
      </c>
      <c r="G11" s="31">
        <v>0</v>
      </c>
      <c r="H11" s="31">
        <v>0</v>
      </c>
      <c r="I11" s="26"/>
      <c r="J11" s="185" t="s">
        <v>6</v>
      </c>
      <c r="K11" s="185"/>
      <c r="L11" s="31">
        <v>18291623</v>
      </c>
      <c r="M11" s="31">
        <f>+L11/$L$9</f>
        <v>18291.623</v>
      </c>
      <c r="N11" s="31">
        <v>17178368</v>
      </c>
      <c r="O11" s="31">
        <f>+N11/$N$9</f>
        <v>17178.367999999999</v>
      </c>
      <c r="P11" s="29"/>
    </row>
    <row r="12" spans="2:16" x14ac:dyDescent="0.25">
      <c r="B12" s="30"/>
      <c r="C12" s="185" t="s">
        <v>7</v>
      </c>
      <c r="D12" s="185"/>
      <c r="E12" s="31">
        <v>0</v>
      </c>
      <c r="F12" s="31">
        <v>0</v>
      </c>
      <c r="G12" s="31">
        <v>0</v>
      </c>
      <c r="H12" s="31">
        <v>0</v>
      </c>
      <c r="I12" s="26"/>
      <c r="J12" s="185" t="s">
        <v>8</v>
      </c>
      <c r="K12" s="185"/>
      <c r="L12" s="31">
        <v>1316219</v>
      </c>
      <c r="M12" s="31">
        <f>+L12/$L$9</f>
        <v>1316.2190000000001</v>
      </c>
      <c r="N12" s="31">
        <v>1128481</v>
      </c>
      <c r="O12" s="31">
        <f>+N12/$N$9</f>
        <v>1128.481</v>
      </c>
      <c r="P12" s="29"/>
    </row>
    <row r="13" spans="2:16" x14ac:dyDescent="0.25">
      <c r="B13" s="30"/>
      <c r="C13" s="185" t="s">
        <v>9</v>
      </c>
      <c r="D13" s="185"/>
      <c r="E13" s="31">
        <v>0</v>
      </c>
      <c r="F13" s="31">
        <v>0</v>
      </c>
      <c r="G13" s="31">
        <v>0</v>
      </c>
      <c r="H13" s="31">
        <v>0</v>
      </c>
      <c r="I13" s="26"/>
      <c r="J13" s="185" t="s">
        <v>10</v>
      </c>
      <c r="K13" s="185"/>
      <c r="L13" s="31">
        <v>11807561</v>
      </c>
      <c r="M13" s="31">
        <f>+L13/$L$9</f>
        <v>11807.561</v>
      </c>
      <c r="N13" s="31">
        <v>10075492</v>
      </c>
      <c r="O13" s="31">
        <f>+N13/$N$9</f>
        <v>10075.492</v>
      </c>
      <c r="P13" s="29"/>
    </row>
    <row r="14" spans="2:16" x14ac:dyDescent="0.25">
      <c r="B14" s="30"/>
      <c r="C14" s="185" t="s">
        <v>11</v>
      </c>
      <c r="D14" s="185"/>
      <c r="E14" s="31">
        <v>0</v>
      </c>
      <c r="F14" s="31">
        <v>0</v>
      </c>
      <c r="G14" s="31">
        <v>0</v>
      </c>
      <c r="H14" s="31">
        <v>0</v>
      </c>
      <c r="I14" s="26"/>
      <c r="J14" s="32"/>
      <c r="K14" s="33"/>
      <c r="L14" s="34"/>
      <c r="M14" s="34"/>
      <c r="N14" s="34"/>
      <c r="O14" s="34"/>
      <c r="P14" s="29"/>
    </row>
    <row r="15" spans="2:16" x14ac:dyDescent="0.25">
      <c r="B15" s="30"/>
      <c r="C15" s="185" t="s">
        <v>12</v>
      </c>
      <c r="D15" s="185"/>
      <c r="E15" s="31"/>
      <c r="F15" s="31"/>
      <c r="G15" s="31"/>
      <c r="H15" s="31">
        <v>0</v>
      </c>
      <c r="I15" s="26"/>
      <c r="J15" s="186" t="s">
        <v>13</v>
      </c>
      <c r="K15" s="186"/>
      <c r="L15" s="56">
        <f>SUM(L16:L24)</f>
        <v>0</v>
      </c>
      <c r="M15" s="56">
        <f>SUM(M16:M24)</f>
        <v>0</v>
      </c>
      <c r="N15" s="56">
        <f>SUM(N16:N24)</f>
        <v>0</v>
      </c>
      <c r="O15" s="56">
        <f>SUM(O16:O24)</f>
        <v>0</v>
      </c>
      <c r="P15" s="29"/>
    </row>
    <row r="16" spans="2:16" ht="26.25" customHeight="1" x14ac:dyDescent="0.25">
      <c r="B16" s="30"/>
      <c r="C16" s="185" t="s">
        <v>14</v>
      </c>
      <c r="D16" s="185"/>
      <c r="E16" s="31">
        <v>0</v>
      </c>
      <c r="F16" s="31">
        <v>0</v>
      </c>
      <c r="G16" s="31">
        <v>0</v>
      </c>
      <c r="H16" s="31">
        <v>0</v>
      </c>
      <c r="I16" s="26"/>
      <c r="J16" s="185" t="s">
        <v>15</v>
      </c>
      <c r="K16" s="185"/>
      <c r="L16" s="31">
        <v>0</v>
      </c>
      <c r="M16" s="31">
        <v>0</v>
      </c>
      <c r="N16" s="31">
        <v>0</v>
      </c>
      <c r="O16" s="31">
        <v>0</v>
      </c>
      <c r="P16" s="29"/>
    </row>
    <row r="17" spans="2:16" ht="31.5" customHeight="1" x14ac:dyDescent="0.25">
      <c r="B17" s="30"/>
      <c r="C17" s="185" t="s">
        <v>136</v>
      </c>
      <c r="D17" s="185"/>
      <c r="E17" s="31">
        <v>10785765</v>
      </c>
      <c r="F17" s="56">
        <f>+E17/$E$9</f>
        <v>10785.764999999999</v>
      </c>
      <c r="G17" s="31">
        <v>9903814</v>
      </c>
      <c r="H17" s="56">
        <f>+G17/$G$9</f>
        <v>9903.8140000000003</v>
      </c>
      <c r="I17" s="26"/>
      <c r="J17" s="185" t="s">
        <v>139</v>
      </c>
      <c r="K17" s="185"/>
      <c r="L17" s="31">
        <v>0</v>
      </c>
      <c r="M17" s="31">
        <v>0</v>
      </c>
      <c r="N17" s="31">
        <v>0</v>
      </c>
      <c r="O17" s="31">
        <f>+N17/$N$9</f>
        <v>0</v>
      </c>
      <c r="P17" s="29"/>
    </row>
    <row r="18" spans="2:16" ht="65.25" customHeight="1" x14ac:dyDescent="0.25">
      <c r="B18" s="30"/>
      <c r="C18" s="185" t="s">
        <v>16</v>
      </c>
      <c r="D18" s="185"/>
      <c r="E18" s="31">
        <v>0</v>
      </c>
      <c r="F18" s="31">
        <v>0</v>
      </c>
      <c r="G18" s="31">
        <v>0</v>
      </c>
      <c r="H18" s="31">
        <v>0</v>
      </c>
      <c r="I18" s="26"/>
      <c r="J18" s="185" t="s">
        <v>17</v>
      </c>
      <c r="K18" s="185"/>
      <c r="L18" s="31">
        <v>0</v>
      </c>
      <c r="M18" s="31">
        <v>0</v>
      </c>
      <c r="N18" s="31">
        <v>0</v>
      </c>
      <c r="O18" s="31">
        <v>0</v>
      </c>
      <c r="P18" s="29"/>
    </row>
    <row r="19" spans="2:16" ht="15.75" customHeight="1" x14ac:dyDescent="0.25">
      <c r="B19" s="28"/>
      <c r="C19" s="32"/>
      <c r="D19" s="33"/>
      <c r="E19" s="34"/>
      <c r="F19" s="34"/>
      <c r="G19" s="34"/>
      <c r="H19" s="34"/>
      <c r="I19" s="26"/>
      <c r="J19" s="185" t="s">
        <v>18</v>
      </c>
      <c r="K19" s="185"/>
      <c r="L19" s="31">
        <v>0</v>
      </c>
      <c r="M19" s="31">
        <v>0</v>
      </c>
      <c r="N19" s="31">
        <v>0</v>
      </c>
      <c r="O19" s="31">
        <v>0</v>
      </c>
      <c r="P19" s="29"/>
    </row>
    <row r="20" spans="2:16" x14ac:dyDescent="0.25">
      <c r="B20" s="28"/>
      <c r="C20" s="187" t="s">
        <v>19</v>
      </c>
      <c r="D20" s="187"/>
      <c r="E20" s="56">
        <f>SUM(E21:E22)</f>
        <v>22125658</v>
      </c>
      <c r="F20" s="56">
        <f>+E20/$E$9</f>
        <v>22125.657999999999</v>
      </c>
      <c r="G20" s="56">
        <f>SUM(G21:G22)</f>
        <v>21470323</v>
      </c>
      <c r="H20" s="56">
        <f>SUM(H21:H22)</f>
        <v>21470.323</v>
      </c>
      <c r="I20" s="26"/>
      <c r="J20" s="185" t="s">
        <v>20</v>
      </c>
      <c r="K20" s="185"/>
      <c r="L20" s="31">
        <v>0</v>
      </c>
      <c r="M20" s="31">
        <v>0</v>
      </c>
      <c r="N20" s="31">
        <v>0</v>
      </c>
      <c r="O20" s="31">
        <v>0</v>
      </c>
      <c r="P20" s="29"/>
    </row>
    <row r="21" spans="2:16" ht="27.75" customHeight="1" x14ac:dyDescent="0.25">
      <c r="B21" s="30"/>
      <c r="C21" s="185" t="s">
        <v>21</v>
      </c>
      <c r="D21" s="185"/>
      <c r="E21" s="35">
        <v>0</v>
      </c>
      <c r="F21" s="35">
        <v>0</v>
      </c>
      <c r="G21" s="35">
        <v>0</v>
      </c>
      <c r="H21" s="35">
        <v>0</v>
      </c>
      <c r="I21" s="26"/>
      <c r="J21" s="185" t="s">
        <v>22</v>
      </c>
      <c r="K21" s="185"/>
      <c r="L21" s="31">
        <v>0</v>
      </c>
      <c r="M21" s="31">
        <v>0</v>
      </c>
      <c r="N21" s="31">
        <v>0</v>
      </c>
      <c r="O21" s="31">
        <v>0</v>
      </c>
      <c r="P21" s="29"/>
    </row>
    <row r="22" spans="2:16" ht="27.75" customHeight="1" x14ac:dyDescent="0.25">
      <c r="B22" s="30"/>
      <c r="C22" s="185" t="s">
        <v>137</v>
      </c>
      <c r="D22" s="185"/>
      <c r="E22" s="157">
        <v>22125658</v>
      </c>
      <c r="F22" s="84">
        <f>+E22/$E$9</f>
        <v>22125.657999999999</v>
      </c>
      <c r="G22" s="157">
        <v>21470323</v>
      </c>
      <c r="H22" s="84">
        <f>+G22/$G$9</f>
        <v>21470.323</v>
      </c>
      <c r="I22" s="26"/>
      <c r="J22" s="185" t="s">
        <v>23</v>
      </c>
      <c r="K22" s="185"/>
      <c r="L22" s="31">
        <v>0</v>
      </c>
      <c r="M22" s="31">
        <v>0</v>
      </c>
      <c r="N22" s="31">
        <v>0</v>
      </c>
      <c r="O22" s="31">
        <v>0</v>
      </c>
      <c r="P22" s="29"/>
    </row>
    <row r="23" spans="2:16" x14ac:dyDescent="0.25">
      <c r="B23" s="28"/>
      <c r="C23" s="32"/>
      <c r="D23" s="33"/>
      <c r="E23" s="34"/>
      <c r="F23" s="34"/>
      <c r="G23" s="34"/>
      <c r="H23" s="34"/>
      <c r="I23" s="26"/>
      <c r="J23" s="185" t="s">
        <v>24</v>
      </c>
      <c r="K23" s="185"/>
      <c r="L23" s="31">
        <v>0</v>
      </c>
      <c r="M23" s="31">
        <v>0</v>
      </c>
      <c r="N23" s="31">
        <v>0</v>
      </c>
      <c r="O23" s="31">
        <v>0</v>
      </c>
      <c r="P23" s="29"/>
    </row>
    <row r="24" spans="2:16" x14ac:dyDescent="0.25">
      <c r="B24" s="30"/>
      <c r="C24" s="187" t="s">
        <v>25</v>
      </c>
      <c r="D24" s="187"/>
      <c r="E24" s="56">
        <f>SUM(E25:E29)</f>
        <v>0</v>
      </c>
      <c r="F24" s="56">
        <f>SUM(F25:F29)</f>
        <v>0</v>
      </c>
      <c r="G24" s="56">
        <f>SUM(G25:G29)</f>
        <v>0</v>
      </c>
      <c r="H24" s="56">
        <f>SUM(H25:H29)</f>
        <v>0</v>
      </c>
      <c r="I24" s="26"/>
      <c r="J24" s="185" t="s">
        <v>26</v>
      </c>
      <c r="K24" s="185"/>
      <c r="L24" s="31">
        <v>0</v>
      </c>
      <c r="M24" s="31">
        <v>0</v>
      </c>
      <c r="N24" s="31">
        <v>0</v>
      </c>
      <c r="O24" s="31">
        <v>0</v>
      </c>
      <c r="P24" s="29"/>
    </row>
    <row r="25" spans="2:16" x14ac:dyDescent="0.25">
      <c r="B25" s="30"/>
      <c r="C25" s="185" t="s">
        <v>27</v>
      </c>
      <c r="D25" s="185"/>
      <c r="E25" s="31">
        <v>0</v>
      </c>
      <c r="F25" s="31">
        <v>0</v>
      </c>
      <c r="G25" s="31">
        <v>0</v>
      </c>
      <c r="H25" s="84">
        <f>+G25/$G$9</f>
        <v>0</v>
      </c>
      <c r="I25" s="26"/>
      <c r="J25" s="32"/>
      <c r="K25" s="33"/>
      <c r="L25" s="34"/>
      <c r="M25" s="34"/>
      <c r="N25" s="34"/>
      <c r="O25" s="34"/>
      <c r="P25" s="29"/>
    </row>
    <row r="26" spans="2:16" x14ac:dyDescent="0.25">
      <c r="B26" s="30"/>
      <c r="C26" s="185" t="s">
        <v>28</v>
      </c>
      <c r="D26" s="185"/>
      <c r="E26" s="31">
        <v>0</v>
      </c>
      <c r="F26" s="31">
        <v>0</v>
      </c>
      <c r="G26" s="31">
        <v>0</v>
      </c>
      <c r="H26" s="84">
        <f>+G26/$G$9</f>
        <v>0</v>
      </c>
      <c r="I26" s="26"/>
      <c r="J26" s="187" t="s">
        <v>21</v>
      </c>
      <c r="K26" s="187"/>
      <c r="L26" s="56">
        <f>SUM(L27:L29)</f>
        <v>0</v>
      </c>
      <c r="M26" s="56">
        <f>SUM(M27:M29)</f>
        <v>0</v>
      </c>
      <c r="N26" s="56">
        <f>SUM(N27:N29)</f>
        <v>0</v>
      </c>
      <c r="O26" s="56">
        <f>SUM(O27:O29)</f>
        <v>0</v>
      </c>
      <c r="P26" s="29"/>
    </row>
    <row r="27" spans="2:16" ht="28.5" customHeight="1" x14ac:dyDescent="0.25">
      <c r="B27" s="30"/>
      <c r="C27" s="185" t="s">
        <v>29</v>
      </c>
      <c r="D27" s="185"/>
      <c r="E27" s="31">
        <v>0</v>
      </c>
      <c r="F27" s="31">
        <v>0</v>
      </c>
      <c r="G27" s="31">
        <v>0</v>
      </c>
      <c r="H27" s="84">
        <f>+G27/$G$9</f>
        <v>0</v>
      </c>
      <c r="I27" s="26"/>
      <c r="J27" s="185" t="s">
        <v>30</v>
      </c>
      <c r="K27" s="185"/>
      <c r="L27" s="31">
        <v>0</v>
      </c>
      <c r="M27" s="31">
        <v>0</v>
      </c>
      <c r="N27" s="31">
        <v>0</v>
      </c>
      <c r="O27" s="31">
        <v>0</v>
      </c>
      <c r="P27" s="29"/>
    </row>
    <row r="28" spans="2:16" x14ac:dyDescent="0.25">
      <c r="B28" s="30"/>
      <c r="C28" s="185" t="s">
        <v>31</v>
      </c>
      <c r="D28" s="185"/>
      <c r="E28" s="31">
        <v>0</v>
      </c>
      <c r="F28" s="31">
        <v>0</v>
      </c>
      <c r="G28" s="31">
        <v>0</v>
      </c>
      <c r="H28" s="84">
        <f>+G28/$G$9</f>
        <v>0</v>
      </c>
      <c r="I28" s="26"/>
      <c r="J28" s="185" t="s">
        <v>32</v>
      </c>
      <c r="K28" s="185"/>
      <c r="L28" s="31">
        <v>0</v>
      </c>
      <c r="M28" s="31">
        <v>0</v>
      </c>
      <c r="N28" s="31">
        <v>0</v>
      </c>
      <c r="O28" s="31">
        <v>0</v>
      </c>
      <c r="P28" s="29"/>
    </row>
    <row r="29" spans="2:16" x14ac:dyDescent="0.25">
      <c r="B29" s="30"/>
      <c r="C29" s="185" t="s">
        <v>33</v>
      </c>
      <c r="D29" s="185"/>
      <c r="E29" s="31">
        <v>0</v>
      </c>
      <c r="F29" s="31">
        <v>0</v>
      </c>
      <c r="G29" s="31">
        <v>0</v>
      </c>
      <c r="H29" s="84">
        <f>+G29/$G$9</f>
        <v>0</v>
      </c>
      <c r="I29" s="26"/>
      <c r="J29" s="185" t="s">
        <v>34</v>
      </c>
      <c r="K29" s="185"/>
      <c r="L29" s="31">
        <v>0</v>
      </c>
      <c r="M29" s="31">
        <v>0</v>
      </c>
      <c r="N29" s="31">
        <v>0</v>
      </c>
      <c r="O29" s="31">
        <v>0</v>
      </c>
      <c r="P29" s="29"/>
    </row>
    <row r="30" spans="2:16" ht="9" customHeight="1" x14ac:dyDescent="0.25">
      <c r="B30" s="28"/>
      <c r="C30" s="32"/>
      <c r="D30" s="36"/>
      <c r="E30" s="25"/>
      <c r="F30" s="25"/>
      <c r="G30" s="25"/>
      <c r="H30" s="25"/>
      <c r="I30" s="26"/>
      <c r="J30" s="32"/>
      <c r="K30" s="33"/>
      <c r="L30" s="34"/>
      <c r="M30" s="34"/>
      <c r="N30" s="34"/>
      <c r="O30" s="34"/>
      <c r="P30" s="29"/>
    </row>
    <row r="31" spans="2:16" x14ac:dyDescent="0.25">
      <c r="B31" s="37"/>
      <c r="C31" s="190" t="s">
        <v>35</v>
      </c>
      <c r="D31" s="190"/>
      <c r="E31" s="57">
        <f>+E24+E20+E10</f>
        <v>32911423</v>
      </c>
      <c r="F31" s="57">
        <f>+F24+F20+F10</f>
        <v>32911.422999999995</v>
      </c>
      <c r="G31" s="57">
        <f>+G24+G20+G10</f>
        <v>31374137</v>
      </c>
      <c r="H31" s="57">
        <f>+H24+H20+H10</f>
        <v>31374.137000000002</v>
      </c>
      <c r="I31" s="38"/>
      <c r="J31" s="186" t="s">
        <v>36</v>
      </c>
      <c r="K31" s="186"/>
      <c r="L31" s="58">
        <f>SUM(L32:L36)</f>
        <v>0</v>
      </c>
      <c r="M31" s="58">
        <f>SUM(M32:M36)</f>
        <v>0</v>
      </c>
      <c r="N31" s="58">
        <f>SUM(N32:N36)</f>
        <v>0</v>
      </c>
      <c r="O31" s="58">
        <f>SUM(O32:O36)</f>
        <v>0</v>
      </c>
      <c r="P31" s="29"/>
    </row>
    <row r="32" spans="2:16" x14ac:dyDescent="0.25">
      <c r="B32" s="28"/>
      <c r="C32" s="190"/>
      <c r="D32" s="190"/>
      <c r="E32" s="25"/>
      <c r="F32" s="25"/>
      <c r="G32" s="25"/>
      <c r="H32" s="25"/>
      <c r="I32" s="26"/>
      <c r="J32" s="185" t="s">
        <v>37</v>
      </c>
      <c r="K32" s="185"/>
      <c r="L32" s="31">
        <v>0</v>
      </c>
      <c r="M32" s="31">
        <v>0</v>
      </c>
      <c r="N32" s="31">
        <v>0</v>
      </c>
      <c r="O32" s="31">
        <v>0</v>
      </c>
      <c r="P32" s="29"/>
    </row>
    <row r="33" spans="2:19" x14ac:dyDescent="0.25">
      <c r="B33" s="39"/>
      <c r="C33" s="26"/>
      <c r="D33" s="26"/>
      <c r="E33" s="26"/>
      <c r="F33" s="26"/>
      <c r="G33" s="26"/>
      <c r="H33" s="26"/>
      <c r="I33" s="26"/>
      <c r="J33" s="185" t="s">
        <v>38</v>
      </c>
      <c r="K33" s="185"/>
      <c r="L33" s="31">
        <v>0</v>
      </c>
      <c r="M33" s="31">
        <v>0</v>
      </c>
      <c r="N33" s="31">
        <v>0</v>
      </c>
      <c r="O33" s="31">
        <v>0</v>
      </c>
      <c r="P33" s="29"/>
    </row>
    <row r="34" spans="2:19" x14ac:dyDescent="0.25">
      <c r="B34" s="39"/>
      <c r="C34" s="26"/>
      <c r="D34" s="26"/>
      <c r="E34" s="26"/>
      <c r="F34" s="26"/>
      <c r="G34" s="26"/>
      <c r="H34" s="26"/>
      <c r="I34" s="26"/>
      <c r="J34" s="185" t="s">
        <v>39</v>
      </c>
      <c r="K34" s="185"/>
      <c r="L34" s="31">
        <v>0</v>
      </c>
      <c r="M34" s="31">
        <v>0</v>
      </c>
      <c r="N34" s="31">
        <v>0</v>
      </c>
      <c r="O34" s="31">
        <v>0</v>
      </c>
      <c r="P34" s="29"/>
      <c r="S34" s="143"/>
    </row>
    <row r="35" spans="2:19" x14ac:dyDescent="0.25">
      <c r="B35" s="39"/>
      <c r="C35" s="26"/>
      <c r="D35" s="26"/>
      <c r="E35" s="26"/>
      <c r="F35" s="26"/>
      <c r="G35" s="26"/>
      <c r="H35" s="26"/>
      <c r="I35" s="26"/>
      <c r="J35" s="185" t="s">
        <v>40</v>
      </c>
      <c r="K35" s="185"/>
      <c r="L35" s="31">
        <v>0</v>
      </c>
      <c r="M35" s="31">
        <v>0</v>
      </c>
      <c r="N35" s="31">
        <v>0</v>
      </c>
      <c r="O35" s="31">
        <v>0</v>
      </c>
      <c r="P35" s="29"/>
      <c r="S35" s="143"/>
    </row>
    <row r="36" spans="2:19" x14ac:dyDescent="0.25">
      <c r="B36" s="42"/>
      <c r="C36" s="124"/>
      <c r="D36" s="124"/>
      <c r="E36" s="124"/>
      <c r="F36" s="124"/>
      <c r="G36" s="124"/>
      <c r="H36" s="124"/>
      <c r="I36" s="124"/>
      <c r="J36" s="191" t="s">
        <v>41</v>
      </c>
      <c r="K36" s="191"/>
      <c r="L36" s="162">
        <v>0</v>
      </c>
      <c r="M36" s="162">
        <v>0</v>
      </c>
      <c r="N36" s="162">
        <v>0</v>
      </c>
      <c r="O36" s="162">
        <v>0</v>
      </c>
      <c r="P36" s="163"/>
      <c r="S36" s="143"/>
    </row>
    <row r="37" spans="2:19" x14ac:dyDescent="0.25">
      <c r="B37" s="164"/>
      <c r="C37" s="165"/>
      <c r="D37" s="165"/>
      <c r="E37" s="165"/>
      <c r="F37" s="165"/>
      <c r="G37" s="165"/>
      <c r="H37" s="165"/>
      <c r="I37" s="165"/>
      <c r="J37" s="166"/>
      <c r="K37" s="167"/>
      <c r="L37" s="168"/>
      <c r="M37" s="168"/>
      <c r="N37" s="168"/>
      <c r="O37" s="168"/>
      <c r="P37" s="169"/>
      <c r="S37" s="143"/>
    </row>
    <row r="38" spans="2:19" x14ac:dyDescent="0.25">
      <c r="B38" s="39"/>
      <c r="C38" s="26"/>
      <c r="D38" s="26"/>
      <c r="E38" s="26"/>
      <c r="F38" s="26"/>
      <c r="G38" s="26"/>
      <c r="H38" s="26"/>
      <c r="I38" s="26"/>
      <c r="J38" s="187" t="s">
        <v>42</v>
      </c>
      <c r="K38" s="187"/>
      <c r="L38" s="58">
        <f>SUM(L39:L44)</f>
        <v>465471</v>
      </c>
      <c r="M38" s="58">
        <f>SUM(M39:M44)</f>
        <v>465.471</v>
      </c>
      <c r="N38" s="58">
        <f>SUM(N39:N44)</f>
        <v>423191</v>
      </c>
      <c r="O38" s="58">
        <f>SUM(O39:O44)</f>
        <v>423.19099999999997</v>
      </c>
      <c r="P38" s="29"/>
      <c r="S38" s="143"/>
    </row>
    <row r="39" spans="2:19" ht="43.5" customHeight="1" x14ac:dyDescent="0.25">
      <c r="B39" s="39"/>
      <c r="C39" s="26"/>
      <c r="D39" s="26"/>
      <c r="E39" s="26"/>
      <c r="F39" s="26"/>
      <c r="G39" s="26"/>
      <c r="H39" s="26"/>
      <c r="I39" s="26"/>
      <c r="J39" s="185" t="s">
        <v>138</v>
      </c>
      <c r="K39" s="185"/>
      <c r="L39" s="31">
        <v>465471</v>
      </c>
      <c r="M39" s="31">
        <f>+L39/$L$9</f>
        <v>465.471</v>
      </c>
      <c r="N39" s="31">
        <v>423191</v>
      </c>
      <c r="O39" s="31">
        <f>+N39/$N$9</f>
        <v>423.19099999999997</v>
      </c>
      <c r="P39" s="29"/>
      <c r="S39" s="143"/>
    </row>
    <row r="40" spans="2:19" x14ac:dyDescent="0.25">
      <c r="B40" s="39"/>
      <c r="C40" s="26"/>
      <c r="D40" s="26"/>
      <c r="E40" s="26"/>
      <c r="F40" s="26"/>
      <c r="G40" s="26"/>
      <c r="H40" s="26"/>
      <c r="I40" s="26"/>
      <c r="J40" s="185" t="s">
        <v>43</v>
      </c>
      <c r="K40" s="185"/>
      <c r="L40" s="31">
        <v>0</v>
      </c>
      <c r="M40" s="31">
        <v>0</v>
      </c>
      <c r="N40" s="31">
        <v>0</v>
      </c>
      <c r="O40" s="31">
        <v>0</v>
      </c>
      <c r="P40" s="29"/>
      <c r="S40" s="143"/>
    </row>
    <row r="41" spans="2:19" x14ac:dyDescent="0.25">
      <c r="B41" s="39"/>
      <c r="C41" s="26"/>
      <c r="D41" s="26"/>
      <c r="E41" s="26"/>
      <c r="F41" s="26"/>
      <c r="G41" s="26"/>
      <c r="H41" s="26"/>
      <c r="I41" s="26"/>
      <c r="J41" s="185" t="s">
        <v>44</v>
      </c>
      <c r="K41" s="185"/>
      <c r="L41" s="31">
        <v>0</v>
      </c>
      <c r="M41" s="31">
        <v>0</v>
      </c>
      <c r="N41" s="31">
        <v>0</v>
      </c>
      <c r="O41" s="31">
        <v>0</v>
      </c>
      <c r="P41" s="29"/>
    </row>
    <row r="42" spans="2:19" ht="26.25" customHeight="1" x14ac:dyDescent="0.25">
      <c r="B42" s="39"/>
      <c r="C42" s="26"/>
      <c r="D42" s="26"/>
      <c r="E42" s="26"/>
      <c r="F42" s="26"/>
      <c r="G42" s="26"/>
      <c r="H42" s="26"/>
      <c r="I42" s="26"/>
      <c r="J42" s="185" t="s">
        <v>45</v>
      </c>
      <c r="K42" s="185"/>
      <c r="L42" s="31">
        <v>0</v>
      </c>
      <c r="M42" s="31">
        <v>0</v>
      </c>
      <c r="N42" s="31">
        <v>0</v>
      </c>
      <c r="O42" s="31">
        <v>0</v>
      </c>
      <c r="P42" s="29"/>
    </row>
    <row r="43" spans="2:19" x14ac:dyDescent="0.25">
      <c r="B43" s="39"/>
      <c r="C43" s="26"/>
      <c r="D43" s="26"/>
      <c r="E43" s="26"/>
      <c r="F43" s="26"/>
      <c r="G43" s="26"/>
      <c r="H43" s="26"/>
      <c r="I43" s="26"/>
      <c r="J43" s="185" t="s">
        <v>46</v>
      </c>
      <c r="K43" s="185"/>
      <c r="L43" s="31">
        <v>0</v>
      </c>
      <c r="M43" s="31">
        <v>0</v>
      </c>
      <c r="N43" s="31">
        <v>0</v>
      </c>
      <c r="O43" s="31">
        <v>0</v>
      </c>
      <c r="P43" s="29"/>
    </row>
    <row r="44" spans="2:19" x14ac:dyDescent="0.25">
      <c r="B44" s="39"/>
      <c r="C44" s="26"/>
      <c r="D44" s="26"/>
      <c r="E44" s="26"/>
      <c r="F44" s="26"/>
      <c r="G44" s="26"/>
      <c r="H44" s="26"/>
      <c r="I44" s="26"/>
      <c r="J44" s="185" t="s">
        <v>47</v>
      </c>
      <c r="K44" s="185"/>
      <c r="L44" s="31">
        <v>0</v>
      </c>
      <c r="M44" s="31">
        <v>0</v>
      </c>
      <c r="N44" s="31">
        <v>0</v>
      </c>
      <c r="O44" s="31">
        <v>0</v>
      </c>
      <c r="P44" s="29"/>
    </row>
    <row r="45" spans="2:19" x14ac:dyDescent="0.25">
      <c r="B45" s="39"/>
      <c r="C45" s="26"/>
      <c r="D45" s="26"/>
      <c r="E45" s="26"/>
      <c r="F45" s="26"/>
      <c r="G45" s="26"/>
      <c r="H45" s="26"/>
      <c r="I45" s="26"/>
      <c r="J45" s="32"/>
      <c r="K45" s="33"/>
      <c r="L45" s="34"/>
      <c r="M45" s="34"/>
      <c r="N45" s="34"/>
      <c r="O45" s="34"/>
      <c r="P45" s="29"/>
    </row>
    <row r="46" spans="2:19" x14ac:dyDescent="0.25">
      <c r="B46" s="39"/>
      <c r="C46" s="26"/>
      <c r="D46" s="26"/>
      <c r="E46" s="26"/>
      <c r="F46" s="26"/>
      <c r="G46" s="26"/>
      <c r="H46" s="26"/>
      <c r="I46" s="26"/>
      <c r="J46" s="187" t="s">
        <v>48</v>
      </c>
      <c r="K46" s="187"/>
      <c r="L46" s="58">
        <f>+L47</f>
        <v>0</v>
      </c>
      <c r="M46" s="58">
        <f>+M47</f>
        <v>0</v>
      </c>
      <c r="N46" s="58">
        <f>+N47</f>
        <v>0</v>
      </c>
      <c r="O46" s="58">
        <f>+O47</f>
        <v>0</v>
      </c>
      <c r="P46" s="29"/>
    </row>
    <row r="47" spans="2:19" x14ac:dyDescent="0.25">
      <c r="B47" s="39"/>
      <c r="C47" s="26"/>
      <c r="D47" s="26"/>
      <c r="E47" s="26"/>
      <c r="F47" s="26"/>
      <c r="G47" s="26"/>
      <c r="H47" s="26"/>
      <c r="I47" s="26"/>
      <c r="J47" s="185" t="s">
        <v>49</v>
      </c>
      <c r="K47" s="185"/>
      <c r="L47" s="31">
        <v>0</v>
      </c>
      <c r="M47" s="31">
        <v>0</v>
      </c>
      <c r="N47" s="31">
        <v>0</v>
      </c>
      <c r="O47" s="31">
        <v>0</v>
      </c>
      <c r="P47" s="29"/>
    </row>
    <row r="48" spans="2:19" x14ac:dyDescent="0.25">
      <c r="B48" s="39"/>
      <c r="C48" s="26"/>
      <c r="D48" s="26"/>
      <c r="E48" s="26"/>
      <c r="F48" s="26"/>
      <c r="G48" s="26"/>
      <c r="H48" s="26"/>
      <c r="I48" s="26"/>
      <c r="J48" s="32"/>
      <c r="K48" s="33"/>
      <c r="L48" s="34"/>
      <c r="M48" s="34"/>
      <c r="N48" s="34"/>
      <c r="O48" s="34"/>
      <c r="P48" s="29"/>
    </row>
    <row r="49" spans="1:20" x14ac:dyDescent="0.25">
      <c r="B49" s="39"/>
      <c r="C49" s="26"/>
      <c r="D49" s="26"/>
      <c r="E49" s="26"/>
      <c r="F49" s="26"/>
      <c r="G49" s="26"/>
      <c r="H49" s="26"/>
      <c r="I49" s="26"/>
      <c r="J49" s="190" t="s">
        <v>50</v>
      </c>
      <c r="K49" s="190"/>
      <c r="L49" s="59">
        <f>+L46+L38+L31+L26+L15+L10</f>
        <v>31880874</v>
      </c>
      <c r="M49" s="59">
        <f>+M46+M38+M31+M26+M15+M10</f>
        <v>31880.874</v>
      </c>
      <c r="N49" s="59">
        <f>+N46+N38+N31+N26+N15+N10</f>
        <v>28805532</v>
      </c>
      <c r="O49" s="59">
        <f>+O46+O38+O31+O26+O15+O10</f>
        <v>28805.531999999999</v>
      </c>
      <c r="P49" s="40"/>
    </row>
    <row r="50" spans="1:20" x14ac:dyDescent="0.25">
      <c r="B50" s="39"/>
      <c r="C50" s="26"/>
      <c r="D50" s="26"/>
      <c r="E50" s="26"/>
      <c r="F50" s="26"/>
      <c r="G50" s="26"/>
      <c r="H50" s="26"/>
      <c r="I50" s="26"/>
      <c r="J50" s="41"/>
      <c r="K50" s="41"/>
      <c r="L50" s="34"/>
      <c r="M50" s="34"/>
      <c r="N50" s="34"/>
      <c r="O50" s="34"/>
      <c r="P50" s="40"/>
    </row>
    <row r="51" spans="1:20" x14ac:dyDescent="0.25">
      <c r="B51" s="39"/>
      <c r="C51" s="26"/>
      <c r="D51" s="26"/>
      <c r="E51" s="26"/>
      <c r="F51" s="26"/>
      <c r="G51" s="26"/>
      <c r="H51" s="26"/>
      <c r="I51" s="26"/>
      <c r="J51" s="192" t="s">
        <v>51</v>
      </c>
      <c r="K51" s="192"/>
      <c r="L51" s="59">
        <f>+E31-L49</f>
        <v>1030549</v>
      </c>
      <c r="M51" s="59">
        <f>+F31-M49</f>
        <v>1030.5489999999954</v>
      </c>
      <c r="N51" s="59">
        <f>+G31-N49</f>
        <v>2568605</v>
      </c>
      <c r="O51" s="59">
        <f>+H31-O49</f>
        <v>2568.6050000000032</v>
      </c>
      <c r="P51" s="40"/>
    </row>
    <row r="52" spans="1:20" x14ac:dyDescent="0.25">
      <c r="B52" s="42"/>
      <c r="C52" s="43"/>
      <c r="D52" s="43"/>
      <c r="E52" s="43"/>
      <c r="F52" s="43"/>
      <c r="G52" s="43"/>
      <c r="H52" s="43"/>
      <c r="I52" s="43"/>
      <c r="J52" s="44"/>
      <c r="K52" s="44"/>
      <c r="L52" s="159" t="e">
        <f>+L51-#REF!</f>
        <v>#REF!</v>
      </c>
      <c r="M52" s="160"/>
      <c r="N52" s="159" t="e">
        <f>+N51-#REF!</f>
        <v>#REF!</v>
      </c>
      <c r="O52" s="43"/>
      <c r="P52" s="45"/>
    </row>
    <row r="53" spans="1:20" x14ac:dyDescent="0.25">
      <c r="B53" s="6"/>
      <c r="C53" s="6"/>
      <c r="D53" s="6"/>
      <c r="E53" s="6"/>
      <c r="F53" s="6"/>
      <c r="G53" s="6"/>
      <c r="H53" s="6"/>
      <c r="I53" s="6"/>
      <c r="J53" s="12"/>
      <c r="K53" s="12"/>
      <c r="L53" s="6"/>
      <c r="M53" s="6"/>
      <c r="N53" s="6"/>
      <c r="O53" s="6"/>
      <c r="P53" s="6"/>
    </row>
    <row r="54" spans="1:20" x14ac:dyDescent="0.25">
      <c r="B54" s="5"/>
      <c r="C54" s="33" t="s">
        <v>52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151"/>
      <c r="P54" s="5"/>
    </row>
    <row r="55" spans="1:20" s="5" customFormat="1" x14ac:dyDescent="0.25">
      <c r="C55" s="141"/>
      <c r="D55" s="141"/>
      <c r="E55" s="141"/>
      <c r="F55" s="145"/>
      <c r="G55" s="141"/>
      <c r="H55" s="145"/>
      <c r="I55" s="141"/>
      <c r="J55" s="141"/>
      <c r="K55" s="141"/>
      <c r="L55" s="141"/>
      <c r="M55" s="145"/>
      <c r="N55" s="141"/>
      <c r="O55" s="145"/>
    </row>
    <row r="56" spans="1:20" s="5" customFormat="1" x14ac:dyDescent="0.25">
      <c r="C56" s="145"/>
      <c r="D56" s="154"/>
      <c r="E56" s="33"/>
      <c r="F56" s="33"/>
      <c r="G56" s="145"/>
      <c r="H56" s="145"/>
      <c r="I56" s="145"/>
      <c r="J56" s="195"/>
      <c r="K56" s="195"/>
      <c r="L56" s="33"/>
      <c r="M56" s="33"/>
      <c r="N56" s="145"/>
      <c r="O56" s="145"/>
      <c r="P56" s="184"/>
      <c r="Q56" s="184"/>
      <c r="R56" s="184"/>
      <c r="S56" s="184"/>
      <c r="T56" s="184"/>
    </row>
    <row r="57" spans="1:20" s="5" customFormat="1" x14ac:dyDescent="0.25">
      <c r="C57" s="145"/>
      <c r="D57" s="146"/>
      <c r="E57" s="146"/>
      <c r="F57" s="146"/>
      <c r="G57" s="145"/>
      <c r="H57" s="145"/>
      <c r="I57" s="145"/>
      <c r="J57" s="146"/>
      <c r="K57" s="146"/>
      <c r="L57" s="145"/>
      <c r="M57" s="145"/>
      <c r="N57" s="145"/>
      <c r="O57" s="145"/>
    </row>
    <row r="58" spans="1:20" s="5" customFormat="1" x14ac:dyDescent="0.25">
      <c r="C58" s="145"/>
      <c r="D58" s="193"/>
      <c r="E58" s="193"/>
      <c r="F58" s="147"/>
      <c r="G58" s="145"/>
      <c r="H58" s="145"/>
      <c r="I58" s="145"/>
      <c r="J58" s="194"/>
      <c r="K58" s="194"/>
      <c r="L58" s="161"/>
      <c r="M58" s="155"/>
      <c r="N58" s="145"/>
      <c r="O58" s="145"/>
      <c r="P58" s="150"/>
      <c r="Q58" s="150"/>
      <c r="R58" s="150"/>
      <c r="S58" s="150"/>
      <c r="T58" s="150"/>
    </row>
    <row r="59" spans="1:20" s="5" customFormat="1" x14ac:dyDescent="0.25">
      <c r="C59" s="145"/>
      <c r="D59" s="152"/>
      <c r="E59" s="149"/>
      <c r="F59" s="149"/>
      <c r="G59" s="145"/>
      <c r="H59" s="145"/>
      <c r="I59" s="145"/>
      <c r="J59" s="182"/>
      <c r="K59" s="182"/>
      <c r="L59" s="149"/>
      <c r="M59" s="149"/>
      <c r="N59" s="145"/>
      <c r="O59" s="145"/>
      <c r="P59" s="184"/>
      <c r="Q59" s="184"/>
      <c r="R59" s="184"/>
      <c r="S59" s="184"/>
      <c r="T59" s="184"/>
    </row>
    <row r="60" spans="1:20" s="5" customFormat="1" ht="15" customHeight="1" x14ac:dyDescent="0.25">
      <c r="C60" s="145"/>
      <c r="D60" s="153"/>
      <c r="E60" s="156"/>
      <c r="F60" s="156"/>
      <c r="G60" s="145"/>
      <c r="H60" s="145"/>
      <c r="I60" s="145"/>
      <c r="J60" s="183"/>
      <c r="K60" s="183"/>
      <c r="L60" s="156"/>
      <c r="M60" s="156"/>
      <c r="N60" s="145"/>
      <c r="O60" s="145"/>
      <c r="P60" s="184"/>
      <c r="Q60" s="184"/>
      <c r="R60" s="184"/>
      <c r="S60" s="184"/>
      <c r="T60" s="184"/>
    </row>
    <row r="61" spans="1:20" ht="15" customHeight="1" x14ac:dyDescent="0.25">
      <c r="A61" s="5"/>
      <c r="B61" s="5"/>
      <c r="C61" s="33"/>
      <c r="D61" s="49"/>
      <c r="E61" s="50"/>
      <c r="F61" s="50"/>
      <c r="G61" s="50"/>
      <c r="H61" s="50"/>
      <c r="I61" s="5"/>
      <c r="J61" s="51"/>
      <c r="K61" s="49"/>
      <c r="L61" s="50"/>
      <c r="M61" s="50"/>
      <c r="N61" s="50"/>
      <c r="O61" s="50"/>
      <c r="P61" s="5"/>
    </row>
    <row r="62" spans="1:20" s="5" customFormat="1" ht="15" customHeight="1" x14ac:dyDescent="0.25">
      <c r="C62" s="33"/>
      <c r="D62" s="49"/>
      <c r="E62" s="50"/>
      <c r="F62" s="50"/>
      <c r="G62" s="50"/>
      <c r="H62" s="50"/>
      <c r="J62" s="51"/>
      <c r="K62" s="49"/>
      <c r="L62" s="50"/>
      <c r="M62" s="50"/>
      <c r="N62" s="50"/>
      <c r="O62" s="50"/>
    </row>
  </sheetData>
  <mergeCells count="71">
    <mergeCell ref="J51:K51"/>
    <mergeCell ref="D58:E58"/>
    <mergeCell ref="J58:K58"/>
    <mergeCell ref="J56:K56"/>
    <mergeCell ref="J49:K49"/>
    <mergeCell ref="J35:K35"/>
    <mergeCell ref="J36:K36"/>
    <mergeCell ref="J38:K38"/>
    <mergeCell ref="J39:K39"/>
    <mergeCell ref="J40:K40"/>
    <mergeCell ref="J43:K43"/>
    <mergeCell ref="J44:K44"/>
    <mergeCell ref="J46:K46"/>
    <mergeCell ref="J47:K47"/>
    <mergeCell ref="J41:K41"/>
    <mergeCell ref="J42:K42"/>
    <mergeCell ref="J34:K34"/>
    <mergeCell ref="C31:D31"/>
    <mergeCell ref="J31:K31"/>
    <mergeCell ref="C32:D32"/>
    <mergeCell ref="J32:K32"/>
    <mergeCell ref="J33:K33"/>
    <mergeCell ref="J23:K23"/>
    <mergeCell ref="C24:D24"/>
    <mergeCell ref="J24:K24"/>
    <mergeCell ref="C25:D25"/>
    <mergeCell ref="C26:D26"/>
    <mergeCell ref="J26:K26"/>
    <mergeCell ref="C27:D27"/>
    <mergeCell ref="J27:K27"/>
    <mergeCell ref="C28:D28"/>
    <mergeCell ref="J28:K28"/>
    <mergeCell ref="C29:D29"/>
    <mergeCell ref="J29:K29"/>
    <mergeCell ref="C22:D22"/>
    <mergeCell ref="J22:K22"/>
    <mergeCell ref="C16:D16"/>
    <mergeCell ref="J16:K16"/>
    <mergeCell ref="C17:D17"/>
    <mergeCell ref="J17:K17"/>
    <mergeCell ref="C18:D18"/>
    <mergeCell ref="J18:K18"/>
    <mergeCell ref="J19:K19"/>
    <mergeCell ref="C20:D20"/>
    <mergeCell ref="J20:K20"/>
    <mergeCell ref="C21:D21"/>
    <mergeCell ref="J21:K21"/>
    <mergeCell ref="C7:D7"/>
    <mergeCell ref="J7:K7"/>
    <mergeCell ref="D1:L1"/>
    <mergeCell ref="D2:L2"/>
    <mergeCell ref="D3:L3"/>
    <mergeCell ref="D5:N5"/>
    <mergeCell ref="C15:D15"/>
    <mergeCell ref="J15:K15"/>
    <mergeCell ref="C9:D9"/>
    <mergeCell ref="J9:K9"/>
    <mergeCell ref="C10:D10"/>
    <mergeCell ref="J10:K10"/>
    <mergeCell ref="C11:D11"/>
    <mergeCell ref="C14:D14"/>
    <mergeCell ref="J11:K11"/>
    <mergeCell ref="C12:D12"/>
    <mergeCell ref="J12:K12"/>
    <mergeCell ref="C13:D13"/>
    <mergeCell ref="J13:K13"/>
    <mergeCell ref="J59:K59"/>
    <mergeCell ref="J60:K60"/>
    <mergeCell ref="P56:T56"/>
    <mergeCell ref="P59:T59"/>
    <mergeCell ref="P60:T60"/>
  </mergeCells>
  <pageMargins left="0.26" right="0.15748031496062992" top="0.85" bottom="1.47" header="0.19685039370078741" footer="0.15748031496062992"/>
  <pageSetup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U72"/>
  <sheetViews>
    <sheetView topLeftCell="B5" workbookViewId="0">
      <selection activeCell="J55" sqref="J55"/>
    </sheetView>
  </sheetViews>
  <sheetFormatPr baseColWidth="10" defaultColWidth="0" defaultRowHeight="12" zeroHeight="1" x14ac:dyDescent="0.2"/>
  <cols>
    <col min="1" max="1" width="1.7109375" style="4" customWidth="1"/>
    <col min="2" max="2" width="2.7109375" style="4" customWidth="1"/>
    <col min="3" max="3" width="11.42578125" style="4" customWidth="1"/>
    <col min="4" max="4" width="39.42578125" style="4" customWidth="1"/>
    <col min="5" max="6" width="21" style="4" customWidth="1"/>
    <col min="7" max="7" width="4.140625" style="4" customWidth="1"/>
    <col min="8" max="8" width="11.42578125" style="4" customWidth="1"/>
    <col min="9" max="9" width="53.42578125" style="4" customWidth="1"/>
    <col min="10" max="11" width="21" style="4" customWidth="1"/>
    <col min="12" max="12" width="2.140625" style="4" customWidth="1"/>
    <col min="13" max="13" width="3" style="4" customWidth="1"/>
    <col min="14" max="256" width="11.42578125" style="4" hidden="1"/>
    <col min="257" max="257" width="1.7109375" style="4" customWidth="1"/>
    <col min="258" max="258" width="2.7109375" style="4" customWidth="1"/>
    <col min="259" max="259" width="11.42578125" style="4" customWidth="1"/>
    <col min="260" max="260" width="39.42578125" style="4" customWidth="1"/>
    <col min="261" max="262" width="21" style="4" customWidth="1"/>
    <col min="263" max="263" width="4.140625" style="4" customWidth="1"/>
    <col min="264" max="264" width="11.42578125" style="4" customWidth="1"/>
    <col min="265" max="265" width="53.42578125" style="4" customWidth="1"/>
    <col min="266" max="267" width="21" style="4" customWidth="1"/>
    <col min="268" max="268" width="2.140625" style="4" customWidth="1"/>
    <col min="269" max="269" width="3" style="4" customWidth="1"/>
    <col min="270" max="512" width="11.42578125" style="4" hidden="1"/>
    <col min="513" max="513" width="1.7109375" style="4" customWidth="1"/>
    <col min="514" max="514" width="2.7109375" style="4" customWidth="1"/>
    <col min="515" max="515" width="11.42578125" style="4" customWidth="1"/>
    <col min="516" max="516" width="39.42578125" style="4" customWidth="1"/>
    <col min="517" max="518" width="21" style="4" customWidth="1"/>
    <col min="519" max="519" width="4.140625" style="4" customWidth="1"/>
    <col min="520" max="520" width="11.42578125" style="4" customWidth="1"/>
    <col min="521" max="521" width="53.42578125" style="4" customWidth="1"/>
    <col min="522" max="523" width="21" style="4" customWidth="1"/>
    <col min="524" max="524" width="2.140625" style="4" customWidth="1"/>
    <col min="525" max="525" width="3" style="4" customWidth="1"/>
    <col min="526" max="768" width="11.42578125" style="4" hidden="1"/>
    <col min="769" max="769" width="1.7109375" style="4" customWidth="1"/>
    <col min="770" max="770" width="2.7109375" style="4" customWidth="1"/>
    <col min="771" max="771" width="11.42578125" style="4" customWidth="1"/>
    <col min="772" max="772" width="39.42578125" style="4" customWidth="1"/>
    <col min="773" max="774" width="21" style="4" customWidth="1"/>
    <col min="775" max="775" width="4.140625" style="4" customWidth="1"/>
    <col min="776" max="776" width="11.42578125" style="4" customWidth="1"/>
    <col min="777" max="777" width="53.42578125" style="4" customWidth="1"/>
    <col min="778" max="779" width="21" style="4" customWidth="1"/>
    <col min="780" max="780" width="2.140625" style="4" customWidth="1"/>
    <col min="781" max="781" width="3" style="4" customWidth="1"/>
    <col min="782" max="1024" width="11.42578125" style="4" hidden="1"/>
    <col min="1025" max="1025" width="1.7109375" style="4" customWidth="1"/>
    <col min="1026" max="1026" width="2.7109375" style="4" customWidth="1"/>
    <col min="1027" max="1027" width="11.42578125" style="4" customWidth="1"/>
    <col min="1028" max="1028" width="39.42578125" style="4" customWidth="1"/>
    <col min="1029" max="1030" width="21" style="4" customWidth="1"/>
    <col min="1031" max="1031" width="4.140625" style="4" customWidth="1"/>
    <col min="1032" max="1032" width="11.42578125" style="4" customWidth="1"/>
    <col min="1033" max="1033" width="53.42578125" style="4" customWidth="1"/>
    <col min="1034" max="1035" width="21" style="4" customWidth="1"/>
    <col min="1036" max="1036" width="2.140625" style="4" customWidth="1"/>
    <col min="1037" max="1037" width="3" style="4" customWidth="1"/>
    <col min="1038" max="1280" width="11.42578125" style="4" hidden="1"/>
    <col min="1281" max="1281" width="1.7109375" style="4" customWidth="1"/>
    <col min="1282" max="1282" width="2.7109375" style="4" customWidth="1"/>
    <col min="1283" max="1283" width="11.42578125" style="4" customWidth="1"/>
    <col min="1284" max="1284" width="39.42578125" style="4" customWidth="1"/>
    <col min="1285" max="1286" width="21" style="4" customWidth="1"/>
    <col min="1287" max="1287" width="4.140625" style="4" customWidth="1"/>
    <col min="1288" max="1288" width="11.42578125" style="4" customWidth="1"/>
    <col min="1289" max="1289" width="53.42578125" style="4" customWidth="1"/>
    <col min="1290" max="1291" width="21" style="4" customWidth="1"/>
    <col min="1292" max="1292" width="2.140625" style="4" customWidth="1"/>
    <col min="1293" max="1293" width="3" style="4" customWidth="1"/>
    <col min="1294" max="1536" width="11.42578125" style="4" hidden="1"/>
    <col min="1537" max="1537" width="1.7109375" style="4" customWidth="1"/>
    <col min="1538" max="1538" width="2.7109375" style="4" customWidth="1"/>
    <col min="1539" max="1539" width="11.42578125" style="4" customWidth="1"/>
    <col min="1540" max="1540" width="39.42578125" style="4" customWidth="1"/>
    <col min="1541" max="1542" width="21" style="4" customWidth="1"/>
    <col min="1543" max="1543" width="4.140625" style="4" customWidth="1"/>
    <col min="1544" max="1544" width="11.42578125" style="4" customWidth="1"/>
    <col min="1545" max="1545" width="53.42578125" style="4" customWidth="1"/>
    <col min="1546" max="1547" width="21" style="4" customWidth="1"/>
    <col min="1548" max="1548" width="2.140625" style="4" customWidth="1"/>
    <col min="1549" max="1549" width="3" style="4" customWidth="1"/>
    <col min="1550" max="1792" width="11.42578125" style="4" hidden="1"/>
    <col min="1793" max="1793" width="1.7109375" style="4" customWidth="1"/>
    <col min="1794" max="1794" width="2.7109375" style="4" customWidth="1"/>
    <col min="1795" max="1795" width="11.42578125" style="4" customWidth="1"/>
    <col min="1796" max="1796" width="39.42578125" style="4" customWidth="1"/>
    <col min="1797" max="1798" width="21" style="4" customWidth="1"/>
    <col min="1799" max="1799" width="4.140625" style="4" customWidth="1"/>
    <col min="1800" max="1800" width="11.42578125" style="4" customWidth="1"/>
    <col min="1801" max="1801" width="53.42578125" style="4" customWidth="1"/>
    <col min="1802" max="1803" width="21" style="4" customWidth="1"/>
    <col min="1804" max="1804" width="2.140625" style="4" customWidth="1"/>
    <col min="1805" max="1805" width="3" style="4" customWidth="1"/>
    <col min="1806" max="2048" width="11.42578125" style="4" hidden="1"/>
    <col min="2049" max="2049" width="1.7109375" style="4" customWidth="1"/>
    <col min="2050" max="2050" width="2.7109375" style="4" customWidth="1"/>
    <col min="2051" max="2051" width="11.42578125" style="4" customWidth="1"/>
    <col min="2052" max="2052" width="39.42578125" style="4" customWidth="1"/>
    <col min="2053" max="2054" width="21" style="4" customWidth="1"/>
    <col min="2055" max="2055" width="4.140625" style="4" customWidth="1"/>
    <col min="2056" max="2056" width="11.42578125" style="4" customWidth="1"/>
    <col min="2057" max="2057" width="53.42578125" style="4" customWidth="1"/>
    <col min="2058" max="2059" width="21" style="4" customWidth="1"/>
    <col min="2060" max="2060" width="2.140625" style="4" customWidth="1"/>
    <col min="2061" max="2061" width="3" style="4" customWidth="1"/>
    <col min="2062" max="2304" width="11.42578125" style="4" hidden="1"/>
    <col min="2305" max="2305" width="1.7109375" style="4" customWidth="1"/>
    <col min="2306" max="2306" width="2.7109375" style="4" customWidth="1"/>
    <col min="2307" max="2307" width="11.42578125" style="4" customWidth="1"/>
    <col min="2308" max="2308" width="39.42578125" style="4" customWidth="1"/>
    <col min="2309" max="2310" width="21" style="4" customWidth="1"/>
    <col min="2311" max="2311" width="4.140625" style="4" customWidth="1"/>
    <col min="2312" max="2312" width="11.42578125" style="4" customWidth="1"/>
    <col min="2313" max="2313" width="53.42578125" style="4" customWidth="1"/>
    <col min="2314" max="2315" width="21" style="4" customWidth="1"/>
    <col min="2316" max="2316" width="2.140625" style="4" customWidth="1"/>
    <col min="2317" max="2317" width="3" style="4" customWidth="1"/>
    <col min="2318" max="2560" width="11.42578125" style="4" hidden="1"/>
    <col min="2561" max="2561" width="1.7109375" style="4" customWidth="1"/>
    <col min="2562" max="2562" width="2.7109375" style="4" customWidth="1"/>
    <col min="2563" max="2563" width="11.42578125" style="4" customWidth="1"/>
    <col min="2564" max="2564" width="39.42578125" style="4" customWidth="1"/>
    <col min="2565" max="2566" width="21" style="4" customWidth="1"/>
    <col min="2567" max="2567" width="4.140625" style="4" customWidth="1"/>
    <col min="2568" max="2568" width="11.42578125" style="4" customWidth="1"/>
    <col min="2569" max="2569" width="53.42578125" style="4" customWidth="1"/>
    <col min="2570" max="2571" width="21" style="4" customWidth="1"/>
    <col min="2572" max="2572" width="2.140625" style="4" customWidth="1"/>
    <col min="2573" max="2573" width="3" style="4" customWidth="1"/>
    <col min="2574" max="2816" width="11.42578125" style="4" hidden="1"/>
    <col min="2817" max="2817" width="1.7109375" style="4" customWidth="1"/>
    <col min="2818" max="2818" width="2.7109375" style="4" customWidth="1"/>
    <col min="2819" max="2819" width="11.42578125" style="4" customWidth="1"/>
    <col min="2820" max="2820" width="39.42578125" style="4" customWidth="1"/>
    <col min="2821" max="2822" width="21" style="4" customWidth="1"/>
    <col min="2823" max="2823" width="4.140625" style="4" customWidth="1"/>
    <col min="2824" max="2824" width="11.42578125" style="4" customWidth="1"/>
    <col min="2825" max="2825" width="53.42578125" style="4" customWidth="1"/>
    <col min="2826" max="2827" width="21" style="4" customWidth="1"/>
    <col min="2828" max="2828" width="2.140625" style="4" customWidth="1"/>
    <col min="2829" max="2829" width="3" style="4" customWidth="1"/>
    <col min="2830" max="3072" width="11.42578125" style="4" hidden="1"/>
    <col min="3073" max="3073" width="1.7109375" style="4" customWidth="1"/>
    <col min="3074" max="3074" width="2.7109375" style="4" customWidth="1"/>
    <col min="3075" max="3075" width="11.42578125" style="4" customWidth="1"/>
    <col min="3076" max="3076" width="39.42578125" style="4" customWidth="1"/>
    <col min="3077" max="3078" width="21" style="4" customWidth="1"/>
    <col min="3079" max="3079" width="4.140625" style="4" customWidth="1"/>
    <col min="3080" max="3080" width="11.42578125" style="4" customWidth="1"/>
    <col min="3081" max="3081" width="53.42578125" style="4" customWidth="1"/>
    <col min="3082" max="3083" width="21" style="4" customWidth="1"/>
    <col min="3084" max="3084" width="2.140625" style="4" customWidth="1"/>
    <col min="3085" max="3085" width="3" style="4" customWidth="1"/>
    <col min="3086" max="3328" width="11.42578125" style="4" hidden="1"/>
    <col min="3329" max="3329" width="1.7109375" style="4" customWidth="1"/>
    <col min="3330" max="3330" width="2.7109375" style="4" customWidth="1"/>
    <col min="3331" max="3331" width="11.42578125" style="4" customWidth="1"/>
    <col min="3332" max="3332" width="39.42578125" style="4" customWidth="1"/>
    <col min="3333" max="3334" width="21" style="4" customWidth="1"/>
    <col min="3335" max="3335" width="4.140625" style="4" customWidth="1"/>
    <col min="3336" max="3336" width="11.42578125" style="4" customWidth="1"/>
    <col min="3337" max="3337" width="53.42578125" style="4" customWidth="1"/>
    <col min="3338" max="3339" width="21" style="4" customWidth="1"/>
    <col min="3340" max="3340" width="2.140625" style="4" customWidth="1"/>
    <col min="3341" max="3341" width="3" style="4" customWidth="1"/>
    <col min="3342" max="3584" width="11.42578125" style="4" hidden="1"/>
    <col min="3585" max="3585" width="1.7109375" style="4" customWidth="1"/>
    <col min="3586" max="3586" width="2.7109375" style="4" customWidth="1"/>
    <col min="3587" max="3587" width="11.42578125" style="4" customWidth="1"/>
    <col min="3588" max="3588" width="39.42578125" style="4" customWidth="1"/>
    <col min="3589" max="3590" width="21" style="4" customWidth="1"/>
    <col min="3591" max="3591" width="4.140625" style="4" customWidth="1"/>
    <col min="3592" max="3592" width="11.42578125" style="4" customWidth="1"/>
    <col min="3593" max="3593" width="53.42578125" style="4" customWidth="1"/>
    <col min="3594" max="3595" width="21" style="4" customWidth="1"/>
    <col min="3596" max="3596" width="2.140625" style="4" customWidth="1"/>
    <col min="3597" max="3597" width="3" style="4" customWidth="1"/>
    <col min="3598" max="3840" width="11.42578125" style="4" hidden="1"/>
    <col min="3841" max="3841" width="1.7109375" style="4" customWidth="1"/>
    <col min="3842" max="3842" width="2.7109375" style="4" customWidth="1"/>
    <col min="3843" max="3843" width="11.42578125" style="4" customWidth="1"/>
    <col min="3844" max="3844" width="39.42578125" style="4" customWidth="1"/>
    <col min="3845" max="3846" width="21" style="4" customWidth="1"/>
    <col min="3847" max="3847" width="4.140625" style="4" customWidth="1"/>
    <col min="3848" max="3848" width="11.42578125" style="4" customWidth="1"/>
    <col min="3849" max="3849" width="53.42578125" style="4" customWidth="1"/>
    <col min="3850" max="3851" width="21" style="4" customWidth="1"/>
    <col min="3852" max="3852" width="2.140625" style="4" customWidth="1"/>
    <col min="3853" max="3853" width="3" style="4" customWidth="1"/>
    <col min="3854" max="4096" width="11.42578125" style="4" hidden="1"/>
    <col min="4097" max="4097" width="1.7109375" style="4" customWidth="1"/>
    <col min="4098" max="4098" width="2.7109375" style="4" customWidth="1"/>
    <col min="4099" max="4099" width="11.42578125" style="4" customWidth="1"/>
    <col min="4100" max="4100" width="39.42578125" style="4" customWidth="1"/>
    <col min="4101" max="4102" width="21" style="4" customWidth="1"/>
    <col min="4103" max="4103" width="4.140625" style="4" customWidth="1"/>
    <col min="4104" max="4104" width="11.42578125" style="4" customWidth="1"/>
    <col min="4105" max="4105" width="53.42578125" style="4" customWidth="1"/>
    <col min="4106" max="4107" width="21" style="4" customWidth="1"/>
    <col min="4108" max="4108" width="2.140625" style="4" customWidth="1"/>
    <col min="4109" max="4109" width="3" style="4" customWidth="1"/>
    <col min="4110" max="4352" width="11.42578125" style="4" hidden="1"/>
    <col min="4353" max="4353" width="1.7109375" style="4" customWidth="1"/>
    <col min="4354" max="4354" width="2.7109375" style="4" customWidth="1"/>
    <col min="4355" max="4355" width="11.42578125" style="4" customWidth="1"/>
    <col min="4356" max="4356" width="39.42578125" style="4" customWidth="1"/>
    <col min="4357" max="4358" width="21" style="4" customWidth="1"/>
    <col min="4359" max="4359" width="4.140625" style="4" customWidth="1"/>
    <col min="4360" max="4360" width="11.42578125" style="4" customWidth="1"/>
    <col min="4361" max="4361" width="53.42578125" style="4" customWidth="1"/>
    <col min="4362" max="4363" width="21" style="4" customWidth="1"/>
    <col min="4364" max="4364" width="2.140625" style="4" customWidth="1"/>
    <col min="4365" max="4365" width="3" style="4" customWidth="1"/>
    <col min="4366" max="4608" width="11.42578125" style="4" hidden="1"/>
    <col min="4609" max="4609" width="1.7109375" style="4" customWidth="1"/>
    <col min="4610" max="4610" width="2.7109375" style="4" customWidth="1"/>
    <col min="4611" max="4611" width="11.42578125" style="4" customWidth="1"/>
    <col min="4612" max="4612" width="39.42578125" style="4" customWidth="1"/>
    <col min="4613" max="4614" width="21" style="4" customWidth="1"/>
    <col min="4615" max="4615" width="4.140625" style="4" customWidth="1"/>
    <col min="4616" max="4616" width="11.42578125" style="4" customWidth="1"/>
    <col min="4617" max="4617" width="53.42578125" style="4" customWidth="1"/>
    <col min="4618" max="4619" width="21" style="4" customWidth="1"/>
    <col min="4620" max="4620" width="2.140625" style="4" customWidth="1"/>
    <col min="4621" max="4621" width="3" style="4" customWidth="1"/>
    <col min="4622" max="4864" width="11.42578125" style="4" hidden="1"/>
    <col min="4865" max="4865" width="1.7109375" style="4" customWidth="1"/>
    <col min="4866" max="4866" width="2.7109375" style="4" customWidth="1"/>
    <col min="4867" max="4867" width="11.42578125" style="4" customWidth="1"/>
    <col min="4868" max="4868" width="39.42578125" style="4" customWidth="1"/>
    <col min="4869" max="4870" width="21" style="4" customWidth="1"/>
    <col min="4871" max="4871" width="4.140625" style="4" customWidth="1"/>
    <col min="4872" max="4872" width="11.42578125" style="4" customWidth="1"/>
    <col min="4873" max="4873" width="53.42578125" style="4" customWidth="1"/>
    <col min="4874" max="4875" width="21" style="4" customWidth="1"/>
    <col min="4876" max="4876" width="2.140625" style="4" customWidth="1"/>
    <col min="4877" max="4877" width="3" style="4" customWidth="1"/>
    <col min="4878" max="5120" width="11.42578125" style="4" hidden="1"/>
    <col min="5121" max="5121" width="1.7109375" style="4" customWidth="1"/>
    <col min="5122" max="5122" width="2.7109375" style="4" customWidth="1"/>
    <col min="5123" max="5123" width="11.42578125" style="4" customWidth="1"/>
    <col min="5124" max="5124" width="39.42578125" style="4" customWidth="1"/>
    <col min="5125" max="5126" width="21" style="4" customWidth="1"/>
    <col min="5127" max="5127" width="4.140625" style="4" customWidth="1"/>
    <col min="5128" max="5128" width="11.42578125" style="4" customWidth="1"/>
    <col min="5129" max="5129" width="53.42578125" style="4" customWidth="1"/>
    <col min="5130" max="5131" width="21" style="4" customWidth="1"/>
    <col min="5132" max="5132" width="2.140625" style="4" customWidth="1"/>
    <col min="5133" max="5133" width="3" style="4" customWidth="1"/>
    <col min="5134" max="5376" width="11.42578125" style="4" hidden="1"/>
    <col min="5377" max="5377" width="1.7109375" style="4" customWidth="1"/>
    <col min="5378" max="5378" width="2.7109375" style="4" customWidth="1"/>
    <col min="5379" max="5379" width="11.42578125" style="4" customWidth="1"/>
    <col min="5380" max="5380" width="39.42578125" style="4" customWidth="1"/>
    <col min="5381" max="5382" width="21" style="4" customWidth="1"/>
    <col min="5383" max="5383" width="4.140625" style="4" customWidth="1"/>
    <col min="5384" max="5384" width="11.42578125" style="4" customWidth="1"/>
    <col min="5385" max="5385" width="53.42578125" style="4" customWidth="1"/>
    <col min="5386" max="5387" width="21" style="4" customWidth="1"/>
    <col min="5388" max="5388" width="2.140625" style="4" customWidth="1"/>
    <col min="5389" max="5389" width="3" style="4" customWidth="1"/>
    <col min="5390" max="5632" width="11.42578125" style="4" hidden="1"/>
    <col min="5633" max="5633" width="1.7109375" style="4" customWidth="1"/>
    <col min="5634" max="5634" width="2.7109375" style="4" customWidth="1"/>
    <col min="5635" max="5635" width="11.42578125" style="4" customWidth="1"/>
    <col min="5636" max="5636" width="39.42578125" style="4" customWidth="1"/>
    <col min="5637" max="5638" width="21" style="4" customWidth="1"/>
    <col min="5639" max="5639" width="4.140625" style="4" customWidth="1"/>
    <col min="5640" max="5640" width="11.42578125" style="4" customWidth="1"/>
    <col min="5641" max="5641" width="53.42578125" style="4" customWidth="1"/>
    <col min="5642" max="5643" width="21" style="4" customWidth="1"/>
    <col min="5644" max="5644" width="2.140625" style="4" customWidth="1"/>
    <col min="5645" max="5645" width="3" style="4" customWidth="1"/>
    <col min="5646" max="5888" width="11.42578125" style="4" hidden="1"/>
    <col min="5889" max="5889" width="1.7109375" style="4" customWidth="1"/>
    <col min="5890" max="5890" width="2.7109375" style="4" customWidth="1"/>
    <col min="5891" max="5891" width="11.42578125" style="4" customWidth="1"/>
    <col min="5892" max="5892" width="39.42578125" style="4" customWidth="1"/>
    <col min="5893" max="5894" width="21" style="4" customWidth="1"/>
    <col min="5895" max="5895" width="4.140625" style="4" customWidth="1"/>
    <col min="5896" max="5896" width="11.42578125" style="4" customWidth="1"/>
    <col min="5897" max="5897" width="53.42578125" style="4" customWidth="1"/>
    <col min="5898" max="5899" width="21" style="4" customWidth="1"/>
    <col min="5900" max="5900" width="2.140625" style="4" customWidth="1"/>
    <col min="5901" max="5901" width="3" style="4" customWidth="1"/>
    <col min="5902" max="6144" width="11.42578125" style="4" hidden="1"/>
    <col min="6145" max="6145" width="1.7109375" style="4" customWidth="1"/>
    <col min="6146" max="6146" width="2.7109375" style="4" customWidth="1"/>
    <col min="6147" max="6147" width="11.42578125" style="4" customWidth="1"/>
    <col min="6148" max="6148" width="39.42578125" style="4" customWidth="1"/>
    <col min="6149" max="6150" width="21" style="4" customWidth="1"/>
    <col min="6151" max="6151" width="4.140625" style="4" customWidth="1"/>
    <col min="6152" max="6152" width="11.42578125" style="4" customWidth="1"/>
    <col min="6153" max="6153" width="53.42578125" style="4" customWidth="1"/>
    <col min="6154" max="6155" width="21" style="4" customWidth="1"/>
    <col min="6156" max="6156" width="2.140625" style="4" customWidth="1"/>
    <col min="6157" max="6157" width="3" style="4" customWidth="1"/>
    <col min="6158" max="6400" width="11.42578125" style="4" hidden="1"/>
    <col min="6401" max="6401" width="1.7109375" style="4" customWidth="1"/>
    <col min="6402" max="6402" width="2.7109375" style="4" customWidth="1"/>
    <col min="6403" max="6403" width="11.42578125" style="4" customWidth="1"/>
    <col min="6404" max="6404" width="39.42578125" style="4" customWidth="1"/>
    <col min="6405" max="6406" width="21" style="4" customWidth="1"/>
    <col min="6407" max="6407" width="4.140625" style="4" customWidth="1"/>
    <col min="6408" max="6408" width="11.42578125" style="4" customWidth="1"/>
    <col min="6409" max="6409" width="53.42578125" style="4" customWidth="1"/>
    <col min="6410" max="6411" width="21" style="4" customWidth="1"/>
    <col min="6412" max="6412" width="2.140625" style="4" customWidth="1"/>
    <col min="6413" max="6413" width="3" style="4" customWidth="1"/>
    <col min="6414" max="6656" width="11.42578125" style="4" hidden="1"/>
    <col min="6657" max="6657" width="1.7109375" style="4" customWidth="1"/>
    <col min="6658" max="6658" width="2.7109375" style="4" customWidth="1"/>
    <col min="6659" max="6659" width="11.42578125" style="4" customWidth="1"/>
    <col min="6660" max="6660" width="39.42578125" style="4" customWidth="1"/>
    <col min="6661" max="6662" width="21" style="4" customWidth="1"/>
    <col min="6663" max="6663" width="4.140625" style="4" customWidth="1"/>
    <col min="6664" max="6664" width="11.42578125" style="4" customWidth="1"/>
    <col min="6665" max="6665" width="53.42578125" style="4" customWidth="1"/>
    <col min="6666" max="6667" width="21" style="4" customWidth="1"/>
    <col min="6668" max="6668" width="2.140625" style="4" customWidth="1"/>
    <col min="6669" max="6669" width="3" style="4" customWidth="1"/>
    <col min="6670" max="6912" width="11.42578125" style="4" hidden="1"/>
    <col min="6913" max="6913" width="1.7109375" style="4" customWidth="1"/>
    <col min="6914" max="6914" width="2.7109375" style="4" customWidth="1"/>
    <col min="6915" max="6915" width="11.42578125" style="4" customWidth="1"/>
    <col min="6916" max="6916" width="39.42578125" style="4" customWidth="1"/>
    <col min="6917" max="6918" width="21" style="4" customWidth="1"/>
    <col min="6919" max="6919" width="4.140625" style="4" customWidth="1"/>
    <col min="6920" max="6920" width="11.42578125" style="4" customWidth="1"/>
    <col min="6921" max="6921" width="53.42578125" style="4" customWidth="1"/>
    <col min="6922" max="6923" width="21" style="4" customWidth="1"/>
    <col min="6924" max="6924" width="2.140625" style="4" customWidth="1"/>
    <col min="6925" max="6925" width="3" style="4" customWidth="1"/>
    <col min="6926" max="7168" width="11.42578125" style="4" hidden="1"/>
    <col min="7169" max="7169" width="1.7109375" style="4" customWidth="1"/>
    <col min="7170" max="7170" width="2.7109375" style="4" customWidth="1"/>
    <col min="7171" max="7171" width="11.42578125" style="4" customWidth="1"/>
    <col min="7172" max="7172" width="39.42578125" style="4" customWidth="1"/>
    <col min="7173" max="7174" width="21" style="4" customWidth="1"/>
    <col min="7175" max="7175" width="4.140625" style="4" customWidth="1"/>
    <col min="7176" max="7176" width="11.42578125" style="4" customWidth="1"/>
    <col min="7177" max="7177" width="53.42578125" style="4" customWidth="1"/>
    <col min="7178" max="7179" width="21" style="4" customWidth="1"/>
    <col min="7180" max="7180" width="2.140625" style="4" customWidth="1"/>
    <col min="7181" max="7181" width="3" style="4" customWidth="1"/>
    <col min="7182" max="7424" width="11.42578125" style="4" hidden="1"/>
    <col min="7425" max="7425" width="1.7109375" style="4" customWidth="1"/>
    <col min="7426" max="7426" width="2.7109375" style="4" customWidth="1"/>
    <col min="7427" max="7427" width="11.42578125" style="4" customWidth="1"/>
    <col min="7428" max="7428" width="39.42578125" style="4" customWidth="1"/>
    <col min="7429" max="7430" width="21" style="4" customWidth="1"/>
    <col min="7431" max="7431" width="4.140625" style="4" customWidth="1"/>
    <col min="7432" max="7432" width="11.42578125" style="4" customWidth="1"/>
    <col min="7433" max="7433" width="53.42578125" style="4" customWidth="1"/>
    <col min="7434" max="7435" width="21" style="4" customWidth="1"/>
    <col min="7436" max="7436" width="2.140625" style="4" customWidth="1"/>
    <col min="7437" max="7437" width="3" style="4" customWidth="1"/>
    <col min="7438" max="7680" width="11.42578125" style="4" hidden="1"/>
    <col min="7681" max="7681" width="1.7109375" style="4" customWidth="1"/>
    <col min="7682" max="7682" width="2.7109375" style="4" customWidth="1"/>
    <col min="7683" max="7683" width="11.42578125" style="4" customWidth="1"/>
    <col min="7684" max="7684" width="39.42578125" style="4" customWidth="1"/>
    <col min="7685" max="7686" width="21" style="4" customWidth="1"/>
    <col min="7687" max="7687" width="4.140625" style="4" customWidth="1"/>
    <col min="7688" max="7688" width="11.42578125" style="4" customWidth="1"/>
    <col min="7689" max="7689" width="53.42578125" style="4" customWidth="1"/>
    <col min="7690" max="7691" width="21" style="4" customWidth="1"/>
    <col min="7692" max="7692" width="2.140625" style="4" customWidth="1"/>
    <col min="7693" max="7693" width="3" style="4" customWidth="1"/>
    <col min="7694" max="7936" width="11.42578125" style="4" hidden="1"/>
    <col min="7937" max="7937" width="1.7109375" style="4" customWidth="1"/>
    <col min="7938" max="7938" width="2.7109375" style="4" customWidth="1"/>
    <col min="7939" max="7939" width="11.42578125" style="4" customWidth="1"/>
    <col min="7940" max="7940" width="39.42578125" style="4" customWidth="1"/>
    <col min="7941" max="7942" width="21" style="4" customWidth="1"/>
    <col min="7943" max="7943" width="4.140625" style="4" customWidth="1"/>
    <col min="7944" max="7944" width="11.42578125" style="4" customWidth="1"/>
    <col min="7945" max="7945" width="53.42578125" style="4" customWidth="1"/>
    <col min="7946" max="7947" width="21" style="4" customWidth="1"/>
    <col min="7948" max="7948" width="2.140625" style="4" customWidth="1"/>
    <col min="7949" max="7949" width="3" style="4" customWidth="1"/>
    <col min="7950" max="8192" width="11.42578125" style="4" hidden="1"/>
    <col min="8193" max="8193" width="1.7109375" style="4" customWidth="1"/>
    <col min="8194" max="8194" width="2.7109375" style="4" customWidth="1"/>
    <col min="8195" max="8195" width="11.42578125" style="4" customWidth="1"/>
    <col min="8196" max="8196" width="39.42578125" style="4" customWidth="1"/>
    <col min="8197" max="8198" width="21" style="4" customWidth="1"/>
    <col min="8199" max="8199" width="4.140625" style="4" customWidth="1"/>
    <col min="8200" max="8200" width="11.42578125" style="4" customWidth="1"/>
    <col min="8201" max="8201" width="53.42578125" style="4" customWidth="1"/>
    <col min="8202" max="8203" width="21" style="4" customWidth="1"/>
    <col min="8204" max="8204" width="2.140625" style="4" customWidth="1"/>
    <col min="8205" max="8205" width="3" style="4" customWidth="1"/>
    <col min="8206" max="8448" width="11.42578125" style="4" hidden="1"/>
    <col min="8449" max="8449" width="1.7109375" style="4" customWidth="1"/>
    <col min="8450" max="8450" width="2.7109375" style="4" customWidth="1"/>
    <col min="8451" max="8451" width="11.42578125" style="4" customWidth="1"/>
    <col min="8452" max="8452" width="39.42578125" style="4" customWidth="1"/>
    <col min="8453" max="8454" width="21" style="4" customWidth="1"/>
    <col min="8455" max="8455" width="4.140625" style="4" customWidth="1"/>
    <col min="8456" max="8456" width="11.42578125" style="4" customWidth="1"/>
    <col min="8457" max="8457" width="53.42578125" style="4" customWidth="1"/>
    <col min="8458" max="8459" width="21" style="4" customWidth="1"/>
    <col min="8460" max="8460" width="2.140625" style="4" customWidth="1"/>
    <col min="8461" max="8461" width="3" style="4" customWidth="1"/>
    <col min="8462" max="8704" width="11.42578125" style="4" hidden="1"/>
    <col min="8705" max="8705" width="1.7109375" style="4" customWidth="1"/>
    <col min="8706" max="8706" width="2.7109375" style="4" customWidth="1"/>
    <col min="8707" max="8707" width="11.42578125" style="4" customWidth="1"/>
    <col min="8708" max="8708" width="39.42578125" style="4" customWidth="1"/>
    <col min="8709" max="8710" width="21" style="4" customWidth="1"/>
    <col min="8711" max="8711" width="4.140625" style="4" customWidth="1"/>
    <col min="8712" max="8712" width="11.42578125" style="4" customWidth="1"/>
    <col min="8713" max="8713" width="53.42578125" style="4" customWidth="1"/>
    <col min="8714" max="8715" width="21" style="4" customWidth="1"/>
    <col min="8716" max="8716" width="2.140625" style="4" customWidth="1"/>
    <col min="8717" max="8717" width="3" style="4" customWidth="1"/>
    <col min="8718" max="8960" width="11.42578125" style="4" hidden="1"/>
    <col min="8961" max="8961" width="1.7109375" style="4" customWidth="1"/>
    <col min="8962" max="8962" width="2.7109375" style="4" customWidth="1"/>
    <col min="8963" max="8963" width="11.42578125" style="4" customWidth="1"/>
    <col min="8964" max="8964" width="39.42578125" style="4" customWidth="1"/>
    <col min="8965" max="8966" width="21" style="4" customWidth="1"/>
    <col min="8967" max="8967" width="4.140625" style="4" customWidth="1"/>
    <col min="8968" max="8968" width="11.42578125" style="4" customWidth="1"/>
    <col min="8969" max="8969" width="53.42578125" style="4" customWidth="1"/>
    <col min="8970" max="8971" width="21" style="4" customWidth="1"/>
    <col min="8972" max="8972" width="2.140625" style="4" customWidth="1"/>
    <col min="8973" max="8973" width="3" style="4" customWidth="1"/>
    <col min="8974" max="9216" width="11.42578125" style="4" hidden="1"/>
    <col min="9217" max="9217" width="1.7109375" style="4" customWidth="1"/>
    <col min="9218" max="9218" width="2.7109375" style="4" customWidth="1"/>
    <col min="9219" max="9219" width="11.42578125" style="4" customWidth="1"/>
    <col min="9220" max="9220" width="39.42578125" style="4" customWidth="1"/>
    <col min="9221" max="9222" width="21" style="4" customWidth="1"/>
    <col min="9223" max="9223" width="4.140625" style="4" customWidth="1"/>
    <col min="9224" max="9224" width="11.42578125" style="4" customWidth="1"/>
    <col min="9225" max="9225" width="53.42578125" style="4" customWidth="1"/>
    <col min="9226" max="9227" width="21" style="4" customWidth="1"/>
    <col min="9228" max="9228" width="2.140625" style="4" customWidth="1"/>
    <col min="9229" max="9229" width="3" style="4" customWidth="1"/>
    <col min="9230" max="9472" width="11.42578125" style="4" hidden="1"/>
    <col min="9473" max="9473" width="1.7109375" style="4" customWidth="1"/>
    <col min="9474" max="9474" width="2.7109375" style="4" customWidth="1"/>
    <col min="9475" max="9475" width="11.42578125" style="4" customWidth="1"/>
    <col min="9476" max="9476" width="39.42578125" style="4" customWidth="1"/>
    <col min="9477" max="9478" width="21" style="4" customWidth="1"/>
    <col min="9479" max="9479" width="4.140625" style="4" customWidth="1"/>
    <col min="9480" max="9480" width="11.42578125" style="4" customWidth="1"/>
    <col min="9481" max="9481" width="53.42578125" style="4" customWidth="1"/>
    <col min="9482" max="9483" width="21" style="4" customWidth="1"/>
    <col min="9484" max="9484" width="2.140625" style="4" customWidth="1"/>
    <col min="9485" max="9485" width="3" style="4" customWidth="1"/>
    <col min="9486" max="9728" width="11.42578125" style="4" hidden="1"/>
    <col min="9729" max="9729" width="1.7109375" style="4" customWidth="1"/>
    <col min="9730" max="9730" width="2.7109375" style="4" customWidth="1"/>
    <col min="9731" max="9731" width="11.42578125" style="4" customWidth="1"/>
    <col min="9732" max="9732" width="39.42578125" style="4" customWidth="1"/>
    <col min="9733" max="9734" width="21" style="4" customWidth="1"/>
    <col min="9735" max="9735" width="4.140625" style="4" customWidth="1"/>
    <col min="9736" max="9736" width="11.42578125" style="4" customWidth="1"/>
    <col min="9737" max="9737" width="53.42578125" style="4" customWidth="1"/>
    <col min="9738" max="9739" width="21" style="4" customWidth="1"/>
    <col min="9740" max="9740" width="2.140625" style="4" customWidth="1"/>
    <col min="9741" max="9741" width="3" style="4" customWidth="1"/>
    <col min="9742" max="9984" width="11.42578125" style="4" hidden="1"/>
    <col min="9985" max="9985" width="1.7109375" style="4" customWidth="1"/>
    <col min="9986" max="9986" width="2.7109375" style="4" customWidth="1"/>
    <col min="9987" max="9987" width="11.42578125" style="4" customWidth="1"/>
    <col min="9988" max="9988" width="39.42578125" style="4" customWidth="1"/>
    <col min="9989" max="9990" width="21" style="4" customWidth="1"/>
    <col min="9991" max="9991" width="4.140625" style="4" customWidth="1"/>
    <col min="9992" max="9992" width="11.42578125" style="4" customWidth="1"/>
    <col min="9993" max="9993" width="53.42578125" style="4" customWidth="1"/>
    <col min="9994" max="9995" width="21" style="4" customWidth="1"/>
    <col min="9996" max="9996" width="2.140625" style="4" customWidth="1"/>
    <col min="9997" max="9997" width="3" style="4" customWidth="1"/>
    <col min="9998" max="10240" width="11.42578125" style="4" hidden="1"/>
    <col min="10241" max="10241" width="1.7109375" style="4" customWidth="1"/>
    <col min="10242" max="10242" width="2.7109375" style="4" customWidth="1"/>
    <col min="10243" max="10243" width="11.42578125" style="4" customWidth="1"/>
    <col min="10244" max="10244" width="39.42578125" style="4" customWidth="1"/>
    <col min="10245" max="10246" width="21" style="4" customWidth="1"/>
    <col min="10247" max="10247" width="4.140625" style="4" customWidth="1"/>
    <col min="10248" max="10248" width="11.42578125" style="4" customWidth="1"/>
    <col min="10249" max="10249" width="53.42578125" style="4" customWidth="1"/>
    <col min="10250" max="10251" width="21" style="4" customWidth="1"/>
    <col min="10252" max="10252" width="2.140625" style="4" customWidth="1"/>
    <col min="10253" max="10253" width="3" style="4" customWidth="1"/>
    <col min="10254" max="10496" width="11.42578125" style="4" hidden="1"/>
    <col min="10497" max="10497" width="1.7109375" style="4" customWidth="1"/>
    <col min="10498" max="10498" width="2.7109375" style="4" customWidth="1"/>
    <col min="10499" max="10499" width="11.42578125" style="4" customWidth="1"/>
    <col min="10500" max="10500" width="39.42578125" style="4" customWidth="1"/>
    <col min="10501" max="10502" width="21" style="4" customWidth="1"/>
    <col min="10503" max="10503" width="4.140625" style="4" customWidth="1"/>
    <col min="10504" max="10504" width="11.42578125" style="4" customWidth="1"/>
    <col min="10505" max="10505" width="53.42578125" style="4" customWidth="1"/>
    <col min="10506" max="10507" width="21" style="4" customWidth="1"/>
    <col min="10508" max="10508" width="2.140625" style="4" customWidth="1"/>
    <col min="10509" max="10509" width="3" style="4" customWidth="1"/>
    <col min="10510" max="10752" width="11.42578125" style="4" hidden="1"/>
    <col min="10753" max="10753" width="1.7109375" style="4" customWidth="1"/>
    <col min="10754" max="10754" width="2.7109375" style="4" customWidth="1"/>
    <col min="10755" max="10755" width="11.42578125" style="4" customWidth="1"/>
    <col min="10756" max="10756" width="39.42578125" style="4" customWidth="1"/>
    <col min="10757" max="10758" width="21" style="4" customWidth="1"/>
    <col min="10759" max="10759" width="4.140625" style="4" customWidth="1"/>
    <col min="10760" max="10760" width="11.42578125" style="4" customWidth="1"/>
    <col min="10761" max="10761" width="53.42578125" style="4" customWidth="1"/>
    <col min="10762" max="10763" width="21" style="4" customWidth="1"/>
    <col min="10764" max="10764" width="2.140625" style="4" customWidth="1"/>
    <col min="10765" max="10765" width="3" style="4" customWidth="1"/>
    <col min="10766" max="11008" width="11.42578125" style="4" hidden="1"/>
    <col min="11009" max="11009" width="1.7109375" style="4" customWidth="1"/>
    <col min="11010" max="11010" width="2.7109375" style="4" customWidth="1"/>
    <col min="11011" max="11011" width="11.42578125" style="4" customWidth="1"/>
    <col min="11012" max="11012" width="39.42578125" style="4" customWidth="1"/>
    <col min="11013" max="11014" width="21" style="4" customWidth="1"/>
    <col min="11015" max="11015" width="4.140625" style="4" customWidth="1"/>
    <col min="11016" max="11016" width="11.42578125" style="4" customWidth="1"/>
    <col min="11017" max="11017" width="53.42578125" style="4" customWidth="1"/>
    <col min="11018" max="11019" width="21" style="4" customWidth="1"/>
    <col min="11020" max="11020" width="2.140625" style="4" customWidth="1"/>
    <col min="11021" max="11021" width="3" style="4" customWidth="1"/>
    <col min="11022" max="11264" width="11.42578125" style="4" hidden="1"/>
    <col min="11265" max="11265" width="1.7109375" style="4" customWidth="1"/>
    <col min="11266" max="11266" width="2.7109375" style="4" customWidth="1"/>
    <col min="11267" max="11267" width="11.42578125" style="4" customWidth="1"/>
    <col min="11268" max="11268" width="39.42578125" style="4" customWidth="1"/>
    <col min="11269" max="11270" width="21" style="4" customWidth="1"/>
    <col min="11271" max="11271" width="4.140625" style="4" customWidth="1"/>
    <col min="11272" max="11272" width="11.42578125" style="4" customWidth="1"/>
    <col min="11273" max="11273" width="53.42578125" style="4" customWidth="1"/>
    <col min="11274" max="11275" width="21" style="4" customWidth="1"/>
    <col min="11276" max="11276" width="2.140625" style="4" customWidth="1"/>
    <col min="11277" max="11277" width="3" style="4" customWidth="1"/>
    <col min="11278" max="11520" width="11.42578125" style="4" hidden="1"/>
    <col min="11521" max="11521" width="1.7109375" style="4" customWidth="1"/>
    <col min="11522" max="11522" width="2.7109375" style="4" customWidth="1"/>
    <col min="11523" max="11523" width="11.42578125" style="4" customWidth="1"/>
    <col min="11524" max="11524" width="39.42578125" style="4" customWidth="1"/>
    <col min="11525" max="11526" width="21" style="4" customWidth="1"/>
    <col min="11527" max="11527" width="4.140625" style="4" customWidth="1"/>
    <col min="11528" max="11528" width="11.42578125" style="4" customWidth="1"/>
    <col min="11529" max="11529" width="53.42578125" style="4" customWidth="1"/>
    <col min="11530" max="11531" width="21" style="4" customWidth="1"/>
    <col min="11532" max="11532" width="2.140625" style="4" customWidth="1"/>
    <col min="11533" max="11533" width="3" style="4" customWidth="1"/>
    <col min="11534" max="11776" width="11.42578125" style="4" hidden="1"/>
    <col min="11777" max="11777" width="1.7109375" style="4" customWidth="1"/>
    <col min="11778" max="11778" width="2.7109375" style="4" customWidth="1"/>
    <col min="11779" max="11779" width="11.42578125" style="4" customWidth="1"/>
    <col min="11780" max="11780" width="39.42578125" style="4" customWidth="1"/>
    <col min="11781" max="11782" width="21" style="4" customWidth="1"/>
    <col min="11783" max="11783" width="4.140625" style="4" customWidth="1"/>
    <col min="11784" max="11784" width="11.42578125" style="4" customWidth="1"/>
    <col min="11785" max="11785" width="53.42578125" style="4" customWidth="1"/>
    <col min="11786" max="11787" width="21" style="4" customWidth="1"/>
    <col min="11788" max="11788" width="2.140625" style="4" customWidth="1"/>
    <col min="11789" max="11789" width="3" style="4" customWidth="1"/>
    <col min="11790" max="12032" width="11.42578125" style="4" hidden="1"/>
    <col min="12033" max="12033" width="1.7109375" style="4" customWidth="1"/>
    <col min="12034" max="12034" width="2.7109375" style="4" customWidth="1"/>
    <col min="12035" max="12035" width="11.42578125" style="4" customWidth="1"/>
    <col min="12036" max="12036" width="39.42578125" style="4" customWidth="1"/>
    <col min="12037" max="12038" width="21" style="4" customWidth="1"/>
    <col min="12039" max="12039" width="4.140625" style="4" customWidth="1"/>
    <col min="12040" max="12040" width="11.42578125" style="4" customWidth="1"/>
    <col min="12041" max="12041" width="53.42578125" style="4" customWidth="1"/>
    <col min="12042" max="12043" width="21" style="4" customWidth="1"/>
    <col min="12044" max="12044" width="2.140625" style="4" customWidth="1"/>
    <col min="12045" max="12045" width="3" style="4" customWidth="1"/>
    <col min="12046" max="12288" width="11.42578125" style="4" hidden="1"/>
    <col min="12289" max="12289" width="1.7109375" style="4" customWidth="1"/>
    <col min="12290" max="12290" width="2.7109375" style="4" customWidth="1"/>
    <col min="12291" max="12291" width="11.42578125" style="4" customWidth="1"/>
    <col min="12292" max="12292" width="39.42578125" style="4" customWidth="1"/>
    <col min="12293" max="12294" width="21" style="4" customWidth="1"/>
    <col min="12295" max="12295" width="4.140625" style="4" customWidth="1"/>
    <col min="12296" max="12296" width="11.42578125" style="4" customWidth="1"/>
    <col min="12297" max="12297" width="53.42578125" style="4" customWidth="1"/>
    <col min="12298" max="12299" width="21" style="4" customWidth="1"/>
    <col min="12300" max="12300" width="2.140625" style="4" customWidth="1"/>
    <col min="12301" max="12301" width="3" style="4" customWidth="1"/>
    <col min="12302" max="12544" width="11.42578125" style="4" hidden="1"/>
    <col min="12545" max="12545" width="1.7109375" style="4" customWidth="1"/>
    <col min="12546" max="12546" width="2.7109375" style="4" customWidth="1"/>
    <col min="12547" max="12547" width="11.42578125" style="4" customWidth="1"/>
    <col min="12548" max="12548" width="39.42578125" style="4" customWidth="1"/>
    <col min="12549" max="12550" width="21" style="4" customWidth="1"/>
    <col min="12551" max="12551" width="4.140625" style="4" customWidth="1"/>
    <col min="12552" max="12552" width="11.42578125" style="4" customWidth="1"/>
    <col min="12553" max="12553" width="53.42578125" style="4" customWidth="1"/>
    <col min="12554" max="12555" width="21" style="4" customWidth="1"/>
    <col min="12556" max="12556" width="2.140625" style="4" customWidth="1"/>
    <col min="12557" max="12557" width="3" style="4" customWidth="1"/>
    <col min="12558" max="12800" width="11.42578125" style="4" hidden="1"/>
    <col min="12801" max="12801" width="1.7109375" style="4" customWidth="1"/>
    <col min="12802" max="12802" width="2.7109375" style="4" customWidth="1"/>
    <col min="12803" max="12803" width="11.42578125" style="4" customWidth="1"/>
    <col min="12804" max="12804" width="39.42578125" style="4" customWidth="1"/>
    <col min="12805" max="12806" width="21" style="4" customWidth="1"/>
    <col min="12807" max="12807" width="4.140625" style="4" customWidth="1"/>
    <col min="12808" max="12808" width="11.42578125" style="4" customWidth="1"/>
    <col min="12809" max="12809" width="53.42578125" style="4" customWidth="1"/>
    <col min="12810" max="12811" width="21" style="4" customWidth="1"/>
    <col min="12812" max="12812" width="2.140625" style="4" customWidth="1"/>
    <col min="12813" max="12813" width="3" style="4" customWidth="1"/>
    <col min="12814" max="13056" width="11.42578125" style="4" hidden="1"/>
    <col min="13057" max="13057" width="1.7109375" style="4" customWidth="1"/>
    <col min="13058" max="13058" width="2.7109375" style="4" customWidth="1"/>
    <col min="13059" max="13059" width="11.42578125" style="4" customWidth="1"/>
    <col min="13060" max="13060" width="39.42578125" style="4" customWidth="1"/>
    <col min="13061" max="13062" width="21" style="4" customWidth="1"/>
    <col min="13063" max="13063" width="4.140625" style="4" customWidth="1"/>
    <col min="13064" max="13064" width="11.42578125" style="4" customWidth="1"/>
    <col min="13065" max="13065" width="53.42578125" style="4" customWidth="1"/>
    <col min="13066" max="13067" width="21" style="4" customWidth="1"/>
    <col min="13068" max="13068" width="2.140625" style="4" customWidth="1"/>
    <col min="13069" max="13069" width="3" style="4" customWidth="1"/>
    <col min="13070" max="13312" width="11.42578125" style="4" hidden="1"/>
    <col min="13313" max="13313" width="1.7109375" style="4" customWidth="1"/>
    <col min="13314" max="13314" width="2.7109375" style="4" customWidth="1"/>
    <col min="13315" max="13315" width="11.42578125" style="4" customWidth="1"/>
    <col min="13316" max="13316" width="39.42578125" style="4" customWidth="1"/>
    <col min="13317" max="13318" width="21" style="4" customWidth="1"/>
    <col min="13319" max="13319" width="4.140625" style="4" customWidth="1"/>
    <col min="13320" max="13320" width="11.42578125" style="4" customWidth="1"/>
    <col min="13321" max="13321" width="53.42578125" style="4" customWidth="1"/>
    <col min="13322" max="13323" width="21" style="4" customWidth="1"/>
    <col min="13324" max="13324" width="2.140625" style="4" customWidth="1"/>
    <col min="13325" max="13325" width="3" style="4" customWidth="1"/>
    <col min="13326" max="13568" width="11.42578125" style="4" hidden="1"/>
    <col min="13569" max="13569" width="1.7109375" style="4" customWidth="1"/>
    <col min="13570" max="13570" width="2.7109375" style="4" customWidth="1"/>
    <col min="13571" max="13571" width="11.42578125" style="4" customWidth="1"/>
    <col min="13572" max="13572" width="39.42578125" style="4" customWidth="1"/>
    <col min="13573" max="13574" width="21" style="4" customWidth="1"/>
    <col min="13575" max="13575" width="4.140625" style="4" customWidth="1"/>
    <col min="13576" max="13576" width="11.42578125" style="4" customWidth="1"/>
    <col min="13577" max="13577" width="53.42578125" style="4" customWidth="1"/>
    <col min="13578" max="13579" width="21" style="4" customWidth="1"/>
    <col min="13580" max="13580" width="2.140625" style="4" customWidth="1"/>
    <col min="13581" max="13581" width="3" style="4" customWidth="1"/>
    <col min="13582" max="13824" width="11.42578125" style="4" hidden="1"/>
    <col min="13825" max="13825" width="1.7109375" style="4" customWidth="1"/>
    <col min="13826" max="13826" width="2.7109375" style="4" customWidth="1"/>
    <col min="13827" max="13827" width="11.42578125" style="4" customWidth="1"/>
    <col min="13828" max="13828" width="39.42578125" style="4" customWidth="1"/>
    <col min="13829" max="13830" width="21" style="4" customWidth="1"/>
    <col min="13831" max="13831" width="4.140625" style="4" customWidth="1"/>
    <col min="13832" max="13832" width="11.42578125" style="4" customWidth="1"/>
    <col min="13833" max="13833" width="53.42578125" style="4" customWidth="1"/>
    <col min="13834" max="13835" width="21" style="4" customWidth="1"/>
    <col min="13836" max="13836" width="2.140625" style="4" customWidth="1"/>
    <col min="13837" max="13837" width="3" style="4" customWidth="1"/>
    <col min="13838" max="14080" width="11.42578125" style="4" hidden="1"/>
    <col min="14081" max="14081" width="1.7109375" style="4" customWidth="1"/>
    <col min="14082" max="14082" width="2.7109375" style="4" customWidth="1"/>
    <col min="14083" max="14083" width="11.42578125" style="4" customWidth="1"/>
    <col min="14084" max="14084" width="39.42578125" style="4" customWidth="1"/>
    <col min="14085" max="14086" width="21" style="4" customWidth="1"/>
    <col min="14087" max="14087" width="4.140625" style="4" customWidth="1"/>
    <col min="14088" max="14088" width="11.42578125" style="4" customWidth="1"/>
    <col min="14089" max="14089" width="53.42578125" style="4" customWidth="1"/>
    <col min="14090" max="14091" width="21" style="4" customWidth="1"/>
    <col min="14092" max="14092" width="2.140625" style="4" customWidth="1"/>
    <col min="14093" max="14093" width="3" style="4" customWidth="1"/>
    <col min="14094" max="14336" width="11.42578125" style="4" hidden="1"/>
    <col min="14337" max="14337" width="1.7109375" style="4" customWidth="1"/>
    <col min="14338" max="14338" width="2.7109375" style="4" customWidth="1"/>
    <col min="14339" max="14339" width="11.42578125" style="4" customWidth="1"/>
    <col min="14340" max="14340" width="39.42578125" style="4" customWidth="1"/>
    <col min="14341" max="14342" width="21" style="4" customWidth="1"/>
    <col min="14343" max="14343" width="4.140625" style="4" customWidth="1"/>
    <col min="14344" max="14344" width="11.42578125" style="4" customWidth="1"/>
    <col min="14345" max="14345" width="53.42578125" style="4" customWidth="1"/>
    <col min="14346" max="14347" width="21" style="4" customWidth="1"/>
    <col min="14348" max="14348" width="2.140625" style="4" customWidth="1"/>
    <col min="14349" max="14349" width="3" style="4" customWidth="1"/>
    <col min="14350" max="14592" width="11.42578125" style="4" hidden="1"/>
    <col min="14593" max="14593" width="1.7109375" style="4" customWidth="1"/>
    <col min="14594" max="14594" width="2.7109375" style="4" customWidth="1"/>
    <col min="14595" max="14595" width="11.42578125" style="4" customWidth="1"/>
    <col min="14596" max="14596" width="39.42578125" style="4" customWidth="1"/>
    <col min="14597" max="14598" width="21" style="4" customWidth="1"/>
    <col min="14599" max="14599" width="4.140625" style="4" customWidth="1"/>
    <col min="14600" max="14600" width="11.42578125" style="4" customWidth="1"/>
    <col min="14601" max="14601" width="53.42578125" style="4" customWidth="1"/>
    <col min="14602" max="14603" width="21" style="4" customWidth="1"/>
    <col min="14604" max="14604" width="2.140625" style="4" customWidth="1"/>
    <col min="14605" max="14605" width="3" style="4" customWidth="1"/>
    <col min="14606" max="14848" width="11.42578125" style="4" hidden="1"/>
    <col min="14849" max="14849" width="1.7109375" style="4" customWidth="1"/>
    <col min="14850" max="14850" width="2.7109375" style="4" customWidth="1"/>
    <col min="14851" max="14851" width="11.42578125" style="4" customWidth="1"/>
    <col min="14852" max="14852" width="39.42578125" style="4" customWidth="1"/>
    <col min="14853" max="14854" width="21" style="4" customWidth="1"/>
    <col min="14855" max="14855" width="4.140625" style="4" customWidth="1"/>
    <col min="14856" max="14856" width="11.42578125" style="4" customWidth="1"/>
    <col min="14857" max="14857" width="53.42578125" style="4" customWidth="1"/>
    <col min="14858" max="14859" width="21" style="4" customWidth="1"/>
    <col min="14860" max="14860" width="2.140625" style="4" customWidth="1"/>
    <col min="14861" max="14861" width="3" style="4" customWidth="1"/>
    <col min="14862" max="15104" width="11.42578125" style="4" hidden="1"/>
    <col min="15105" max="15105" width="1.7109375" style="4" customWidth="1"/>
    <col min="15106" max="15106" width="2.7109375" style="4" customWidth="1"/>
    <col min="15107" max="15107" width="11.42578125" style="4" customWidth="1"/>
    <col min="15108" max="15108" width="39.42578125" style="4" customWidth="1"/>
    <col min="15109" max="15110" width="21" style="4" customWidth="1"/>
    <col min="15111" max="15111" width="4.140625" style="4" customWidth="1"/>
    <col min="15112" max="15112" width="11.42578125" style="4" customWidth="1"/>
    <col min="15113" max="15113" width="53.42578125" style="4" customWidth="1"/>
    <col min="15114" max="15115" width="21" style="4" customWidth="1"/>
    <col min="15116" max="15116" width="2.140625" style="4" customWidth="1"/>
    <col min="15117" max="15117" width="3" style="4" customWidth="1"/>
    <col min="15118" max="15360" width="11.42578125" style="4" hidden="1"/>
    <col min="15361" max="15361" width="1.7109375" style="4" customWidth="1"/>
    <col min="15362" max="15362" width="2.7109375" style="4" customWidth="1"/>
    <col min="15363" max="15363" width="11.42578125" style="4" customWidth="1"/>
    <col min="15364" max="15364" width="39.42578125" style="4" customWidth="1"/>
    <col min="15365" max="15366" width="21" style="4" customWidth="1"/>
    <col min="15367" max="15367" width="4.140625" style="4" customWidth="1"/>
    <col min="15368" max="15368" width="11.42578125" style="4" customWidth="1"/>
    <col min="15369" max="15369" width="53.42578125" style="4" customWidth="1"/>
    <col min="15370" max="15371" width="21" style="4" customWidth="1"/>
    <col min="15372" max="15372" width="2.140625" style="4" customWidth="1"/>
    <col min="15373" max="15373" width="3" style="4" customWidth="1"/>
    <col min="15374" max="15616" width="11.42578125" style="4" hidden="1"/>
    <col min="15617" max="15617" width="1.7109375" style="4" customWidth="1"/>
    <col min="15618" max="15618" width="2.7109375" style="4" customWidth="1"/>
    <col min="15619" max="15619" width="11.42578125" style="4" customWidth="1"/>
    <col min="15620" max="15620" width="39.42578125" style="4" customWidth="1"/>
    <col min="15621" max="15622" width="21" style="4" customWidth="1"/>
    <col min="15623" max="15623" width="4.140625" style="4" customWidth="1"/>
    <col min="15624" max="15624" width="11.42578125" style="4" customWidth="1"/>
    <col min="15625" max="15625" width="53.42578125" style="4" customWidth="1"/>
    <col min="15626" max="15627" width="21" style="4" customWidth="1"/>
    <col min="15628" max="15628" width="2.140625" style="4" customWidth="1"/>
    <col min="15629" max="15629" width="3" style="4" customWidth="1"/>
    <col min="15630" max="15872" width="11.42578125" style="4" hidden="1"/>
    <col min="15873" max="15873" width="1.7109375" style="4" customWidth="1"/>
    <col min="15874" max="15874" width="2.7109375" style="4" customWidth="1"/>
    <col min="15875" max="15875" width="11.42578125" style="4" customWidth="1"/>
    <col min="15876" max="15876" width="39.42578125" style="4" customWidth="1"/>
    <col min="15877" max="15878" width="21" style="4" customWidth="1"/>
    <col min="15879" max="15879" width="4.140625" style="4" customWidth="1"/>
    <col min="15880" max="15880" width="11.42578125" style="4" customWidth="1"/>
    <col min="15881" max="15881" width="53.42578125" style="4" customWidth="1"/>
    <col min="15882" max="15883" width="21" style="4" customWidth="1"/>
    <col min="15884" max="15884" width="2.140625" style="4" customWidth="1"/>
    <col min="15885" max="15885" width="3" style="4" customWidth="1"/>
    <col min="15886" max="16128" width="11.42578125" style="4" hidden="1"/>
    <col min="16129" max="16129" width="1.7109375" style="4" customWidth="1"/>
    <col min="16130" max="16130" width="2.7109375" style="4" customWidth="1"/>
    <col min="16131" max="16131" width="11.42578125" style="4" customWidth="1"/>
    <col min="16132" max="16132" width="39.42578125" style="4" customWidth="1"/>
    <col min="16133" max="16134" width="21" style="4" customWidth="1"/>
    <col min="16135" max="16135" width="4.140625" style="4" customWidth="1"/>
    <col min="16136" max="16136" width="11.42578125" style="4" customWidth="1"/>
    <col min="16137" max="16137" width="53.42578125" style="4" customWidth="1"/>
    <col min="16138" max="16139" width="21" style="4" customWidth="1"/>
    <col min="16140" max="16140" width="2.140625" style="4" customWidth="1"/>
    <col min="16141" max="16141" width="3" style="4" customWidth="1"/>
    <col min="16142" max="16384" width="11.42578125" style="4" hidden="1"/>
  </cols>
  <sheetData>
    <row r="1" spans="2:13" x14ac:dyDescent="0.2">
      <c r="B1" s="61"/>
      <c r="C1" s="62"/>
      <c r="D1" s="61"/>
      <c r="E1" s="63"/>
      <c r="F1" s="63"/>
      <c r="G1" s="64"/>
      <c r="H1" s="63"/>
      <c r="I1" s="63"/>
      <c r="J1" s="63"/>
      <c r="K1" s="61"/>
      <c r="L1" s="61"/>
      <c r="M1" s="61"/>
    </row>
    <row r="2" spans="2:13" x14ac:dyDescent="0.2">
      <c r="B2" s="65"/>
      <c r="C2" s="66"/>
      <c r="D2" s="176" t="s">
        <v>57</v>
      </c>
      <c r="E2" s="176"/>
      <c r="F2" s="176"/>
      <c r="G2" s="176"/>
      <c r="H2" s="176"/>
      <c r="I2" s="176"/>
      <c r="J2" s="176"/>
      <c r="K2" s="66"/>
      <c r="L2" s="66"/>
      <c r="M2" s="61"/>
    </row>
    <row r="3" spans="2:13" x14ac:dyDescent="0.2">
      <c r="B3" s="65"/>
      <c r="C3" s="66"/>
      <c r="D3" s="176" t="s">
        <v>61</v>
      </c>
      <c r="E3" s="176"/>
      <c r="F3" s="176"/>
      <c r="G3" s="176"/>
      <c r="H3" s="176"/>
      <c r="I3" s="176"/>
      <c r="J3" s="176"/>
      <c r="K3" s="66"/>
      <c r="L3" s="66"/>
      <c r="M3" s="61"/>
    </row>
    <row r="4" spans="2:13" x14ac:dyDescent="0.2">
      <c r="B4" s="65"/>
      <c r="C4" s="66"/>
      <c r="D4" s="176" t="s">
        <v>62</v>
      </c>
      <c r="E4" s="176"/>
      <c r="F4" s="176"/>
      <c r="G4" s="176"/>
      <c r="H4" s="176"/>
      <c r="I4" s="176"/>
      <c r="J4" s="176"/>
      <c r="K4" s="66"/>
      <c r="L4" s="66"/>
      <c r="M4" s="61"/>
    </row>
    <row r="5" spans="2:13" x14ac:dyDescent="0.2">
      <c r="B5" s="65"/>
      <c r="C5" s="67"/>
      <c r="D5" s="200" t="s">
        <v>59</v>
      </c>
      <c r="E5" s="200"/>
      <c r="F5" s="200"/>
      <c r="G5" s="200"/>
      <c r="H5" s="200"/>
      <c r="I5" s="200"/>
      <c r="J5" s="200"/>
      <c r="K5" s="67"/>
      <c r="L5" s="67"/>
      <c r="M5" s="61"/>
    </row>
    <row r="6" spans="2:13" x14ac:dyDescent="0.2">
      <c r="B6" s="68"/>
      <c r="C6" s="69" t="s">
        <v>60</v>
      </c>
      <c r="D6" s="177" t="s">
        <v>133</v>
      </c>
      <c r="E6" s="177"/>
      <c r="F6" s="177"/>
      <c r="G6" s="177"/>
      <c r="H6" s="177"/>
      <c r="I6" s="177"/>
      <c r="J6" s="177"/>
      <c r="K6" s="70"/>
      <c r="L6" s="61"/>
      <c r="M6" s="61"/>
    </row>
    <row r="7" spans="2:13" x14ac:dyDescent="0.2">
      <c r="B7" s="67"/>
      <c r="C7" s="67"/>
      <c r="D7" s="67"/>
      <c r="E7" s="67"/>
      <c r="F7" s="67"/>
      <c r="G7" s="71"/>
      <c r="H7" s="67"/>
      <c r="I7" s="67"/>
      <c r="J7" s="67"/>
      <c r="K7" s="67"/>
      <c r="L7" s="65"/>
      <c r="M7" s="61"/>
    </row>
    <row r="8" spans="2:13" x14ac:dyDescent="0.2">
      <c r="B8" s="67"/>
      <c r="C8" s="67"/>
      <c r="D8" s="67"/>
      <c r="E8" s="67"/>
      <c r="F8" s="67"/>
      <c r="G8" s="71"/>
      <c r="H8" s="67"/>
      <c r="I8" s="67"/>
      <c r="J8" s="67"/>
      <c r="K8" s="67"/>
      <c r="L8" s="61"/>
      <c r="M8" s="61"/>
    </row>
    <row r="9" spans="2:13" x14ac:dyDescent="0.2">
      <c r="B9" s="170"/>
      <c r="C9" s="172" t="s">
        <v>63</v>
      </c>
      <c r="D9" s="172"/>
      <c r="E9" s="72" t="s">
        <v>64</v>
      </c>
      <c r="F9" s="72"/>
      <c r="G9" s="174"/>
      <c r="H9" s="172" t="s">
        <v>63</v>
      </c>
      <c r="I9" s="172"/>
      <c r="J9" s="72" t="s">
        <v>64</v>
      </c>
      <c r="K9" s="72"/>
      <c r="L9" s="73"/>
      <c r="M9" s="61"/>
    </row>
    <row r="10" spans="2:13" x14ac:dyDescent="0.2">
      <c r="B10" s="171"/>
      <c r="C10" s="173"/>
      <c r="D10" s="173"/>
      <c r="E10" s="74">
        <v>2013</v>
      </c>
      <c r="F10" s="74">
        <v>2012</v>
      </c>
      <c r="G10" s="175"/>
      <c r="H10" s="173"/>
      <c r="I10" s="173"/>
      <c r="J10" s="74">
        <v>2013</v>
      </c>
      <c r="K10" s="74">
        <v>2012</v>
      </c>
      <c r="L10" s="75"/>
      <c r="M10" s="61"/>
    </row>
    <row r="11" spans="2:13" x14ac:dyDescent="0.2">
      <c r="B11" s="76"/>
      <c r="C11" s="67"/>
      <c r="D11" s="67"/>
      <c r="E11" s="67"/>
      <c r="F11" s="67"/>
      <c r="G11" s="71"/>
      <c r="H11" s="67"/>
      <c r="I11" s="67"/>
      <c r="J11" s="67"/>
      <c r="K11" s="67"/>
      <c r="L11" s="77"/>
      <c r="M11" s="61"/>
    </row>
    <row r="12" spans="2:13" x14ac:dyDescent="0.2">
      <c r="B12" s="76"/>
      <c r="C12" s="67"/>
      <c r="D12" s="67"/>
      <c r="E12" s="67"/>
      <c r="F12" s="67"/>
      <c r="G12" s="71"/>
      <c r="H12" s="67"/>
      <c r="I12" s="67"/>
      <c r="J12" s="67"/>
      <c r="K12" s="67"/>
      <c r="L12" s="77"/>
      <c r="M12" s="61"/>
    </row>
    <row r="13" spans="2:13" x14ac:dyDescent="0.2">
      <c r="B13" s="78"/>
      <c r="C13" s="178" t="s">
        <v>65</v>
      </c>
      <c r="D13" s="178"/>
      <c r="E13" s="79"/>
      <c r="F13" s="80"/>
      <c r="G13" s="81"/>
      <c r="H13" s="178" t="s">
        <v>66</v>
      </c>
      <c r="I13" s="178"/>
      <c r="J13" s="82"/>
      <c r="K13" s="82"/>
      <c r="L13" s="77"/>
      <c r="M13" s="61"/>
    </row>
    <row r="14" spans="2:13" x14ac:dyDescent="0.2">
      <c r="B14" s="78"/>
      <c r="C14" s="83"/>
      <c r="D14" s="82"/>
      <c r="E14" s="84"/>
      <c r="F14" s="84"/>
      <c r="G14" s="81"/>
      <c r="H14" s="83"/>
      <c r="I14" s="82"/>
      <c r="J14" s="56"/>
      <c r="K14" s="56"/>
      <c r="L14" s="77"/>
      <c r="M14" s="61"/>
    </row>
    <row r="15" spans="2:13" x14ac:dyDescent="0.2">
      <c r="B15" s="78"/>
      <c r="C15" s="179" t="s">
        <v>67</v>
      </c>
      <c r="D15" s="179"/>
      <c r="E15" s="84"/>
      <c r="F15" s="84"/>
      <c r="G15" s="81"/>
      <c r="H15" s="179" t="s">
        <v>68</v>
      </c>
      <c r="I15" s="179"/>
      <c r="J15" s="84"/>
      <c r="K15" s="84"/>
      <c r="L15" s="77"/>
      <c r="M15" s="61"/>
    </row>
    <row r="16" spans="2:13" x14ac:dyDescent="0.2">
      <c r="B16" s="78"/>
      <c r="C16" s="85"/>
      <c r="D16" s="86"/>
      <c r="E16" s="84"/>
      <c r="F16" s="84"/>
      <c r="G16" s="81"/>
      <c r="H16" s="85"/>
      <c r="I16" s="86"/>
      <c r="J16" s="84"/>
      <c r="K16" s="84"/>
      <c r="L16" s="77"/>
      <c r="M16" s="61"/>
    </row>
    <row r="17" spans="2:13" x14ac:dyDescent="0.2">
      <c r="B17" s="78"/>
      <c r="C17" s="180" t="s">
        <v>69</v>
      </c>
      <c r="D17" s="180"/>
      <c r="E17" s="35" t="e">
        <f>+#REF!</f>
        <v>#REF!</v>
      </c>
      <c r="F17" s="35">
        <f>6000+1449218+2608403</f>
        <v>4063621</v>
      </c>
      <c r="G17" s="81"/>
      <c r="H17" s="180" t="s">
        <v>70</v>
      </c>
      <c r="I17" s="180"/>
      <c r="J17" s="35">
        <f>8271+916425</f>
        <v>924696</v>
      </c>
      <c r="K17" s="35">
        <f>205107+974729</f>
        <v>1179836</v>
      </c>
      <c r="L17" s="77"/>
      <c r="M17" s="61"/>
    </row>
    <row r="18" spans="2:13" x14ac:dyDescent="0.2">
      <c r="B18" s="78"/>
      <c r="C18" s="180" t="s">
        <v>71</v>
      </c>
      <c r="D18" s="180"/>
      <c r="E18" s="35" t="e">
        <f>+#REF!</f>
        <v>#REF!</v>
      </c>
      <c r="F18" s="35">
        <f>1687297+484+1857</f>
        <v>1689638</v>
      </c>
      <c r="G18" s="81"/>
      <c r="H18" s="180" t="s">
        <v>72</v>
      </c>
      <c r="I18" s="180"/>
      <c r="J18" s="35">
        <v>0</v>
      </c>
      <c r="K18" s="35">
        <v>0</v>
      </c>
      <c r="L18" s="77"/>
      <c r="M18" s="61"/>
    </row>
    <row r="19" spans="2:13" x14ac:dyDescent="0.2">
      <c r="B19" s="78"/>
      <c r="C19" s="180" t="s">
        <v>73</v>
      </c>
      <c r="D19" s="180"/>
      <c r="E19" s="35" t="e">
        <f>+#REF!</f>
        <v>#REF!</v>
      </c>
      <c r="F19" s="35">
        <v>33630</v>
      </c>
      <c r="G19" s="81"/>
      <c r="H19" s="180" t="s">
        <v>74</v>
      </c>
      <c r="I19" s="180"/>
      <c r="J19" s="35">
        <v>0</v>
      </c>
      <c r="K19" s="35">
        <v>0</v>
      </c>
      <c r="L19" s="77"/>
      <c r="M19" s="61"/>
    </row>
    <row r="20" spans="2:13" x14ac:dyDescent="0.2">
      <c r="B20" s="78"/>
      <c r="C20" s="180" t="s">
        <v>75</v>
      </c>
      <c r="D20" s="180"/>
      <c r="E20" s="35" t="e">
        <f>+#REF!</f>
        <v>#REF!</v>
      </c>
      <c r="F20" s="35">
        <v>0</v>
      </c>
      <c r="G20" s="81"/>
      <c r="H20" s="180" t="s">
        <v>76</v>
      </c>
      <c r="I20" s="180"/>
      <c r="J20" s="35">
        <v>0</v>
      </c>
      <c r="K20" s="35">
        <v>0</v>
      </c>
      <c r="L20" s="77"/>
      <c r="M20" s="61"/>
    </row>
    <row r="21" spans="2:13" x14ac:dyDescent="0.2">
      <c r="B21" s="78"/>
      <c r="C21" s="180" t="s">
        <v>77</v>
      </c>
      <c r="D21" s="180"/>
      <c r="E21" s="35" t="e">
        <f>+#REF!</f>
        <v>#REF!</v>
      </c>
      <c r="F21" s="35">
        <v>0</v>
      </c>
      <c r="G21" s="81"/>
      <c r="H21" s="180" t="s">
        <v>78</v>
      </c>
      <c r="I21" s="180"/>
      <c r="J21" s="35">
        <v>0</v>
      </c>
      <c r="K21" s="35">
        <v>0</v>
      </c>
      <c r="L21" s="77"/>
      <c r="M21" s="61"/>
    </row>
    <row r="22" spans="2:13" x14ac:dyDescent="0.2">
      <c r="B22" s="78"/>
      <c r="C22" s="180" t="s">
        <v>79</v>
      </c>
      <c r="D22" s="180"/>
      <c r="E22" s="35" t="e">
        <f>+#REF!</f>
        <v>#REF!</v>
      </c>
      <c r="F22" s="35">
        <v>0</v>
      </c>
      <c r="G22" s="81"/>
      <c r="H22" s="180" t="s">
        <v>80</v>
      </c>
      <c r="I22" s="180"/>
      <c r="J22" s="35">
        <v>0</v>
      </c>
      <c r="K22" s="35">
        <v>0</v>
      </c>
      <c r="L22" s="77"/>
      <c r="M22" s="61"/>
    </row>
    <row r="23" spans="2:13" x14ac:dyDescent="0.2">
      <c r="B23" s="78"/>
      <c r="C23" s="180" t="s">
        <v>81</v>
      </c>
      <c r="D23" s="180"/>
      <c r="E23" s="35" t="e">
        <f>+#REF!</f>
        <v>#REF!</v>
      </c>
      <c r="F23" s="35">
        <v>27345</v>
      </c>
      <c r="G23" s="81"/>
      <c r="H23" s="180" t="s">
        <v>82</v>
      </c>
      <c r="I23" s="180"/>
      <c r="J23" s="35">
        <v>0</v>
      </c>
      <c r="K23" s="35">
        <v>0</v>
      </c>
      <c r="L23" s="77"/>
      <c r="M23" s="61"/>
    </row>
    <row r="24" spans="2:13" x14ac:dyDescent="0.2">
      <c r="B24" s="78"/>
      <c r="C24" s="87"/>
      <c r="D24" s="88"/>
      <c r="E24" s="89"/>
      <c r="F24" s="89"/>
      <c r="G24" s="81"/>
      <c r="H24" s="180" t="s">
        <v>83</v>
      </c>
      <c r="I24" s="180"/>
      <c r="J24" s="35">
        <v>700</v>
      </c>
      <c r="K24" s="35">
        <v>53211</v>
      </c>
      <c r="L24" s="77"/>
      <c r="M24" s="61"/>
    </row>
    <row r="25" spans="2:13" x14ac:dyDescent="0.2">
      <c r="B25" s="90"/>
      <c r="C25" s="179" t="s">
        <v>84</v>
      </c>
      <c r="D25" s="179"/>
      <c r="E25" s="56" t="e">
        <f>SUM(E17:E24)</f>
        <v>#REF!</v>
      </c>
      <c r="F25" s="56">
        <f>SUM(F17:F24)</f>
        <v>5814234</v>
      </c>
      <c r="G25" s="91"/>
      <c r="H25" s="83"/>
      <c r="I25" s="82"/>
      <c r="J25" s="58"/>
      <c r="K25" s="58"/>
      <c r="L25" s="77"/>
      <c r="M25" s="61"/>
    </row>
    <row r="26" spans="2:13" x14ac:dyDescent="0.2">
      <c r="B26" s="90"/>
      <c r="C26" s="83"/>
      <c r="D26" s="92"/>
      <c r="E26" s="58"/>
      <c r="F26" s="58"/>
      <c r="G26" s="91"/>
      <c r="H26" s="179" t="s">
        <v>85</v>
      </c>
      <c r="I26" s="179"/>
      <c r="J26" s="56">
        <f>SUM(J17:J25)</f>
        <v>925396</v>
      </c>
      <c r="K26" s="56">
        <f>SUM(K17:K25)</f>
        <v>1233047</v>
      </c>
      <c r="L26" s="77"/>
      <c r="M26" s="61"/>
    </row>
    <row r="27" spans="2:13" x14ac:dyDescent="0.2">
      <c r="B27" s="78"/>
      <c r="C27" s="87"/>
      <c r="D27" s="87"/>
      <c r="E27" s="89"/>
      <c r="F27" s="89"/>
      <c r="G27" s="81"/>
      <c r="H27" s="93"/>
      <c r="I27" s="88"/>
      <c r="J27" s="89"/>
      <c r="K27" s="89"/>
      <c r="L27" s="77"/>
      <c r="M27" s="61"/>
    </row>
    <row r="28" spans="2:13" x14ac:dyDescent="0.2">
      <c r="B28" s="78"/>
      <c r="C28" s="179" t="s">
        <v>86</v>
      </c>
      <c r="D28" s="179"/>
      <c r="E28" s="84"/>
      <c r="F28" s="84"/>
      <c r="G28" s="81"/>
      <c r="H28" s="179" t="s">
        <v>87</v>
      </c>
      <c r="I28" s="179"/>
      <c r="J28" s="84"/>
      <c r="K28" s="84"/>
      <c r="L28" s="77"/>
      <c r="M28" s="61"/>
    </row>
    <row r="29" spans="2:13" x14ac:dyDescent="0.2">
      <c r="B29" s="78"/>
      <c r="C29" s="87"/>
      <c r="D29" s="87"/>
      <c r="E29" s="89"/>
      <c r="F29" s="89"/>
      <c r="G29" s="81"/>
      <c r="H29" s="87"/>
      <c r="I29" s="88"/>
      <c r="J29" s="89"/>
      <c r="K29" s="89"/>
      <c r="L29" s="77"/>
      <c r="M29" s="61"/>
    </row>
    <row r="30" spans="2:13" x14ac:dyDescent="0.2">
      <c r="B30" s="78"/>
      <c r="C30" s="180" t="s">
        <v>88</v>
      </c>
      <c r="D30" s="180"/>
      <c r="E30" s="35" t="e">
        <f>+#REF!</f>
        <v>#REF!</v>
      </c>
      <c r="F30" s="35">
        <v>0</v>
      </c>
      <c r="G30" s="81"/>
      <c r="H30" s="180" t="s">
        <v>89</v>
      </c>
      <c r="I30" s="180"/>
      <c r="J30" s="35">
        <v>0</v>
      </c>
      <c r="K30" s="35">
        <v>0</v>
      </c>
      <c r="L30" s="77"/>
      <c r="M30" s="61"/>
    </row>
    <row r="31" spans="2:13" x14ac:dyDescent="0.2">
      <c r="B31" s="78"/>
      <c r="C31" s="180" t="s">
        <v>90</v>
      </c>
      <c r="D31" s="180"/>
      <c r="E31" s="35" t="e">
        <f>+#REF!</f>
        <v>#REF!</v>
      </c>
      <c r="F31" s="35">
        <v>0</v>
      </c>
      <c r="G31" s="81"/>
      <c r="H31" s="180" t="s">
        <v>91</v>
      </c>
      <c r="I31" s="180"/>
      <c r="J31" s="35">
        <v>0</v>
      </c>
      <c r="K31" s="35">
        <v>0</v>
      </c>
      <c r="L31" s="77"/>
      <c r="M31" s="61"/>
    </row>
    <row r="32" spans="2:13" x14ac:dyDescent="0.2">
      <c r="B32" s="78"/>
      <c r="C32" s="180" t="s">
        <v>92</v>
      </c>
      <c r="D32" s="180"/>
      <c r="E32" s="35" t="e">
        <f>+#REF!</f>
        <v>#REF!</v>
      </c>
      <c r="F32" s="35">
        <v>0</v>
      </c>
      <c r="G32" s="81"/>
      <c r="H32" s="180" t="s">
        <v>93</v>
      </c>
      <c r="I32" s="180"/>
      <c r="J32" s="35">
        <v>0</v>
      </c>
      <c r="K32" s="35">
        <v>0</v>
      </c>
      <c r="L32" s="77"/>
      <c r="M32" s="61"/>
    </row>
    <row r="33" spans="2:259" x14ac:dyDescent="0.2">
      <c r="B33" s="78"/>
      <c r="C33" s="180" t="s">
        <v>94</v>
      </c>
      <c r="D33" s="180"/>
      <c r="E33" s="35" t="e">
        <f>+#REF!</f>
        <v>#REF!</v>
      </c>
      <c r="F33" s="35">
        <f>2311425+1680</f>
        <v>2313105</v>
      </c>
      <c r="G33" s="81"/>
      <c r="H33" s="180" t="s">
        <v>95</v>
      </c>
      <c r="I33" s="180"/>
      <c r="J33" s="35">
        <v>0</v>
      </c>
      <c r="K33" s="35">
        <v>0</v>
      </c>
      <c r="L33" s="77"/>
      <c r="M33" s="61"/>
    </row>
    <row r="34" spans="2:259" x14ac:dyDescent="0.2">
      <c r="B34" s="78"/>
      <c r="C34" s="180" t="s">
        <v>96</v>
      </c>
      <c r="D34" s="180"/>
      <c r="E34" s="35" t="e">
        <f>+#REF!</f>
        <v>#REF!</v>
      </c>
      <c r="F34" s="35">
        <v>154896</v>
      </c>
      <c r="G34" s="81"/>
      <c r="H34" s="180" t="s">
        <v>97</v>
      </c>
      <c r="I34" s="180"/>
      <c r="J34" s="35">
        <v>0</v>
      </c>
      <c r="K34" s="35">
        <v>0</v>
      </c>
      <c r="L34" s="77"/>
      <c r="M34" s="61"/>
    </row>
    <row r="35" spans="2:259" x14ac:dyDescent="0.2">
      <c r="B35" s="78"/>
      <c r="C35" s="180" t="s">
        <v>98</v>
      </c>
      <c r="D35" s="180"/>
      <c r="E35" s="35" t="e">
        <f>+#REF!</f>
        <v>#REF!</v>
      </c>
      <c r="F35" s="35">
        <v>0</v>
      </c>
      <c r="G35" s="81"/>
      <c r="H35" s="180" t="s">
        <v>99</v>
      </c>
      <c r="I35" s="180"/>
      <c r="J35" s="35">
        <v>0</v>
      </c>
      <c r="K35" s="35">
        <v>0</v>
      </c>
      <c r="L35" s="77"/>
      <c r="M35" s="61"/>
    </row>
    <row r="36" spans="2:259" x14ac:dyDescent="0.2">
      <c r="B36" s="78"/>
      <c r="C36" s="180" t="s">
        <v>100</v>
      </c>
      <c r="D36" s="180"/>
      <c r="E36" s="35" t="e">
        <f>+#REF!</f>
        <v>#REF!</v>
      </c>
      <c r="F36" s="35">
        <v>0</v>
      </c>
      <c r="G36" s="81"/>
      <c r="H36" s="87"/>
      <c r="I36" s="88"/>
      <c r="J36" s="89"/>
      <c r="K36" s="89"/>
      <c r="L36" s="77"/>
      <c r="M36" s="61"/>
    </row>
    <row r="37" spans="2:259" x14ac:dyDescent="0.2">
      <c r="B37" s="78"/>
      <c r="C37" s="180" t="s">
        <v>101</v>
      </c>
      <c r="D37" s="180"/>
      <c r="E37" s="35" t="e">
        <f>+#REF!</f>
        <v>#REF!</v>
      </c>
      <c r="F37" s="35">
        <v>0</v>
      </c>
      <c r="G37" s="81"/>
      <c r="H37" s="179" t="s">
        <v>102</v>
      </c>
      <c r="I37" s="179"/>
      <c r="J37" s="56">
        <f>SUM(J30:J36)</f>
        <v>0</v>
      </c>
      <c r="K37" s="56">
        <f>SUM(K30:K36)</f>
        <v>0</v>
      </c>
      <c r="L37" s="77"/>
      <c r="M37" s="61"/>
    </row>
    <row r="38" spans="2:259" x14ac:dyDescent="0.2">
      <c r="B38" s="78"/>
      <c r="C38" s="180" t="s">
        <v>103</v>
      </c>
      <c r="D38" s="180"/>
      <c r="E38" s="35" t="e">
        <f>+#REF!</f>
        <v>#REF!</v>
      </c>
      <c r="F38" s="35">
        <v>0</v>
      </c>
      <c r="G38" s="81"/>
      <c r="H38" s="83"/>
      <c r="I38" s="92"/>
      <c r="J38" s="58"/>
      <c r="K38" s="58"/>
      <c r="L38" s="77"/>
      <c r="M38" s="61"/>
    </row>
    <row r="39" spans="2:259" x14ac:dyDescent="0.2">
      <c r="B39" s="78"/>
      <c r="C39" s="87"/>
      <c r="D39" s="88"/>
      <c r="E39" s="89"/>
      <c r="F39" s="89"/>
      <c r="G39" s="81"/>
      <c r="H39" s="179" t="s">
        <v>104</v>
      </c>
      <c r="I39" s="179"/>
      <c r="J39" s="56">
        <f>J26+J37</f>
        <v>925396</v>
      </c>
      <c r="K39" s="56">
        <f>K26+K37</f>
        <v>1233047</v>
      </c>
      <c r="L39" s="77"/>
      <c r="M39" s="61"/>
    </row>
    <row r="40" spans="2:259" x14ac:dyDescent="0.2">
      <c r="B40" s="90"/>
      <c r="C40" s="179" t="s">
        <v>105</v>
      </c>
      <c r="D40" s="179"/>
      <c r="E40" s="56" t="e">
        <f>SUM(E30:E39)</f>
        <v>#REF!</v>
      </c>
      <c r="F40" s="56">
        <f>SUM(F30:F39)</f>
        <v>2468001</v>
      </c>
      <c r="G40" s="91"/>
      <c r="H40" s="83"/>
      <c r="I40" s="130"/>
      <c r="J40" s="58"/>
      <c r="K40" s="58"/>
      <c r="L40" s="77"/>
      <c r="M40" s="61"/>
    </row>
    <row r="41" spans="2:259" x14ac:dyDescent="0.2">
      <c r="B41" s="78"/>
      <c r="C41" s="87"/>
      <c r="D41" s="83"/>
      <c r="E41" s="89"/>
      <c r="F41" s="89"/>
      <c r="G41" s="81"/>
      <c r="H41" s="178" t="s">
        <v>106</v>
      </c>
      <c r="I41" s="178"/>
      <c r="J41" s="89"/>
      <c r="K41" s="89"/>
      <c r="L41" s="77"/>
      <c r="M41" s="61"/>
    </row>
    <row r="42" spans="2:259" x14ac:dyDescent="0.2">
      <c r="B42" s="78"/>
      <c r="C42" s="179" t="s">
        <v>107</v>
      </c>
      <c r="D42" s="179"/>
      <c r="E42" s="56" t="e">
        <f>E25+E40</f>
        <v>#REF!</v>
      </c>
      <c r="F42" s="56">
        <f>F25+F40</f>
        <v>8282235</v>
      </c>
      <c r="G42" s="81"/>
      <c r="H42" s="83"/>
      <c r="I42" s="130"/>
      <c r="J42" s="89"/>
      <c r="K42" s="89"/>
      <c r="L42" s="77"/>
      <c r="M42" s="61"/>
    </row>
    <row r="43" spans="2:259" x14ac:dyDescent="0.2">
      <c r="B43" s="78"/>
      <c r="C43" s="87"/>
      <c r="D43" s="87"/>
      <c r="E43" s="89"/>
      <c r="F43" s="89"/>
      <c r="G43" s="81"/>
      <c r="H43" s="179" t="s">
        <v>108</v>
      </c>
      <c r="I43" s="179"/>
      <c r="J43" s="56">
        <f>SUM(J45:J47)</f>
        <v>3394430</v>
      </c>
      <c r="K43" s="56">
        <f>SUM(K45:K47)</f>
        <v>2468001</v>
      </c>
      <c r="L43" s="77"/>
      <c r="M43" s="61"/>
    </row>
    <row r="44" spans="2:259" x14ac:dyDescent="0.2">
      <c r="B44" s="78"/>
      <c r="C44" s="87"/>
      <c r="D44" s="87"/>
      <c r="E44" s="89"/>
      <c r="F44" s="89"/>
      <c r="G44" s="81"/>
      <c r="H44" s="87"/>
      <c r="I44" s="80"/>
      <c r="J44" s="89"/>
      <c r="K44" s="89"/>
      <c r="L44" s="77"/>
      <c r="M44" s="61"/>
    </row>
    <row r="45" spans="2:259" x14ac:dyDescent="0.2">
      <c r="B45" s="78"/>
      <c r="C45" s="87"/>
      <c r="D45" s="87"/>
      <c r="E45" s="89"/>
      <c r="F45" s="89"/>
      <c r="G45" s="81"/>
      <c r="H45" s="180" t="s">
        <v>32</v>
      </c>
      <c r="I45" s="180"/>
      <c r="J45" s="35">
        <v>3033168</v>
      </c>
      <c r="K45" s="35">
        <v>2106739</v>
      </c>
      <c r="L45" s="77"/>
      <c r="M45" s="61"/>
      <c r="IY45" s="140">
        <f>+J45-K45</f>
        <v>926429</v>
      </c>
    </row>
    <row r="46" spans="2:259" x14ac:dyDescent="0.2">
      <c r="B46" s="78"/>
      <c r="C46" s="87"/>
      <c r="D46" s="94"/>
      <c r="E46" s="94"/>
      <c r="F46" s="89"/>
      <c r="G46" s="81"/>
      <c r="H46" s="180" t="s">
        <v>109</v>
      </c>
      <c r="I46" s="180"/>
      <c r="J46" s="35">
        <v>361262</v>
      </c>
      <c r="K46" s="35">
        <v>361262</v>
      </c>
      <c r="L46" s="77"/>
      <c r="M46" s="61"/>
      <c r="IY46" s="140">
        <f>+J46-K46</f>
        <v>0</v>
      </c>
    </row>
    <row r="47" spans="2:259" x14ac:dyDescent="0.2">
      <c r="B47" s="78"/>
      <c r="C47" s="87"/>
      <c r="D47" s="94"/>
      <c r="E47" s="94"/>
      <c r="F47" s="89"/>
      <c r="G47" s="81"/>
      <c r="H47" s="180" t="s">
        <v>110</v>
      </c>
      <c r="I47" s="180"/>
      <c r="J47" s="35">
        <v>0</v>
      </c>
      <c r="K47" s="35">
        <v>0</v>
      </c>
      <c r="L47" s="77"/>
      <c r="M47" s="61"/>
    </row>
    <row r="48" spans="2:259" x14ac:dyDescent="0.2">
      <c r="B48" s="78"/>
      <c r="C48" s="87"/>
      <c r="D48" s="94"/>
      <c r="E48" s="94"/>
      <c r="F48" s="89"/>
      <c r="G48" s="81"/>
      <c r="H48" s="87"/>
      <c r="I48" s="80"/>
      <c r="J48" s="89"/>
      <c r="K48" s="89"/>
      <c r="L48" s="77"/>
      <c r="M48" s="61"/>
    </row>
    <row r="49" spans="2:259" x14ac:dyDescent="0.2">
      <c r="B49" s="78"/>
      <c r="C49" s="87"/>
      <c r="D49" s="94"/>
      <c r="E49" s="94"/>
      <c r="F49" s="89"/>
      <c r="G49" s="81"/>
      <c r="H49" s="179" t="s">
        <v>111</v>
      </c>
      <c r="I49" s="179"/>
      <c r="J49" s="56">
        <f>SUM(J51:J55)</f>
        <v>3751574</v>
      </c>
      <c r="K49" s="56">
        <f>SUM(K51:K55)</f>
        <v>4581187</v>
      </c>
      <c r="L49" s="77"/>
      <c r="M49" s="61"/>
    </row>
    <row r="50" spans="2:259" x14ac:dyDescent="0.2">
      <c r="B50" s="78"/>
      <c r="C50" s="87"/>
      <c r="D50" s="94"/>
      <c r="E50" s="94"/>
      <c r="F50" s="89"/>
      <c r="G50" s="81"/>
      <c r="H50" s="83"/>
      <c r="I50" s="80"/>
      <c r="J50" s="95"/>
      <c r="K50" s="95"/>
      <c r="L50" s="77"/>
      <c r="M50" s="61"/>
    </row>
    <row r="51" spans="2:259" x14ac:dyDescent="0.2">
      <c r="B51" s="78"/>
      <c r="C51" s="87"/>
      <c r="D51" s="94"/>
      <c r="E51" s="94"/>
      <c r="F51" s="89"/>
      <c r="G51" s="81"/>
      <c r="H51" s="180" t="s">
        <v>112</v>
      </c>
      <c r="I51" s="180"/>
      <c r="J51" s="35">
        <v>295329</v>
      </c>
      <c r="K51" s="35">
        <v>1751047</v>
      </c>
      <c r="L51" s="77"/>
      <c r="M51" s="61"/>
      <c r="IY51" s="140">
        <f>+J52-K51-K52</f>
        <v>0</v>
      </c>
    </row>
    <row r="52" spans="2:259" x14ac:dyDescent="0.2">
      <c r="B52" s="78"/>
      <c r="C52" s="87"/>
      <c r="D52" s="94"/>
      <c r="E52" s="94"/>
      <c r="F52" s="89"/>
      <c r="G52" s="81"/>
      <c r="H52" s="180" t="s">
        <v>113</v>
      </c>
      <c r="I52" s="180"/>
      <c r="J52" s="35">
        <v>4419324</v>
      </c>
      <c r="K52" s="35">
        <v>2668277</v>
      </c>
      <c r="L52" s="77"/>
      <c r="M52" s="61"/>
    </row>
    <row r="53" spans="2:259" x14ac:dyDescent="0.2">
      <c r="B53" s="78"/>
      <c r="C53" s="87"/>
      <c r="D53" s="94"/>
      <c r="E53" s="94"/>
      <c r="F53" s="89"/>
      <c r="G53" s="81"/>
      <c r="H53" s="180" t="s">
        <v>114</v>
      </c>
      <c r="I53" s="180"/>
      <c r="J53" s="35"/>
      <c r="K53" s="35"/>
      <c r="L53" s="77"/>
      <c r="M53" s="61"/>
    </row>
    <row r="54" spans="2:259" x14ac:dyDescent="0.2">
      <c r="B54" s="78"/>
      <c r="C54" s="87"/>
      <c r="D54" s="87"/>
      <c r="E54" s="89"/>
      <c r="F54" s="89"/>
      <c r="G54" s="81"/>
      <c r="H54" s="180" t="s">
        <v>115</v>
      </c>
      <c r="I54" s="180"/>
      <c r="J54" s="35">
        <v>0</v>
      </c>
      <c r="K54" s="35">
        <v>0</v>
      </c>
      <c r="L54" s="77"/>
      <c r="M54" s="61"/>
    </row>
    <row r="55" spans="2:259" x14ac:dyDescent="0.2">
      <c r="B55" s="78"/>
      <c r="C55" s="87"/>
      <c r="D55" s="87"/>
      <c r="E55" s="89"/>
      <c r="F55" s="89"/>
      <c r="G55" s="81"/>
      <c r="H55" s="180" t="s">
        <v>116</v>
      </c>
      <c r="I55" s="180"/>
      <c r="J55" s="35">
        <v>-963079</v>
      </c>
      <c r="K55" s="35">
        <v>161863</v>
      </c>
      <c r="L55" s="77"/>
      <c r="M55" s="61"/>
      <c r="IY55" s="140">
        <f>+J55-K55</f>
        <v>-1124942</v>
      </c>
    </row>
    <row r="56" spans="2:259" x14ac:dyDescent="0.2">
      <c r="B56" s="78"/>
      <c r="C56" s="87"/>
      <c r="D56" s="87"/>
      <c r="E56" s="89"/>
      <c r="F56" s="89"/>
      <c r="G56" s="81"/>
      <c r="H56" s="87"/>
      <c r="I56" s="80"/>
      <c r="J56" s="89"/>
      <c r="K56" s="89"/>
      <c r="L56" s="77"/>
      <c r="M56" s="61"/>
    </row>
    <row r="57" spans="2:259" x14ac:dyDescent="0.2">
      <c r="B57" s="78"/>
      <c r="C57" s="87"/>
      <c r="D57" s="87"/>
      <c r="E57" s="89"/>
      <c r="F57" s="89"/>
      <c r="G57" s="81"/>
      <c r="H57" s="179" t="s">
        <v>117</v>
      </c>
      <c r="I57" s="179"/>
      <c r="J57" s="56">
        <f>SUM(J59:J60)</f>
        <v>0</v>
      </c>
      <c r="K57" s="56">
        <f>SUM(K59:K60)</f>
        <v>0</v>
      </c>
      <c r="L57" s="77"/>
      <c r="M57" s="61"/>
      <c r="IY57" s="140">
        <f>+IY55+IY45+IY46</f>
        <v>-198513</v>
      </c>
    </row>
    <row r="58" spans="2:259" x14ac:dyDescent="0.2">
      <c r="B58" s="78"/>
      <c r="C58" s="87"/>
      <c r="D58" s="87"/>
      <c r="E58" s="89"/>
      <c r="F58" s="89"/>
      <c r="G58" s="81"/>
      <c r="H58" s="87"/>
      <c r="I58" s="80"/>
      <c r="J58" s="89"/>
      <c r="K58" s="89"/>
      <c r="L58" s="77"/>
      <c r="M58" s="61"/>
    </row>
    <row r="59" spans="2:259" x14ac:dyDescent="0.2">
      <c r="B59" s="78"/>
      <c r="C59" s="87"/>
      <c r="D59" s="87"/>
      <c r="E59" s="89"/>
      <c r="F59" s="89"/>
      <c r="G59" s="81"/>
      <c r="H59" s="180" t="s">
        <v>118</v>
      </c>
      <c r="I59" s="180"/>
      <c r="J59" s="35">
        <v>0</v>
      </c>
      <c r="K59" s="35">
        <v>0</v>
      </c>
      <c r="L59" s="77"/>
      <c r="M59" s="61"/>
    </row>
    <row r="60" spans="2:259" x14ac:dyDescent="0.2">
      <c r="B60" s="78"/>
      <c r="C60" s="87"/>
      <c r="D60" s="87"/>
      <c r="E60" s="89"/>
      <c r="F60" s="89"/>
      <c r="G60" s="81"/>
      <c r="H60" s="180" t="s">
        <v>119</v>
      </c>
      <c r="I60" s="180"/>
      <c r="J60" s="35">
        <v>0</v>
      </c>
      <c r="K60" s="35">
        <v>0</v>
      </c>
      <c r="L60" s="77"/>
      <c r="M60" s="61"/>
    </row>
    <row r="61" spans="2:259" x14ac:dyDescent="0.2">
      <c r="B61" s="78"/>
      <c r="C61" s="87"/>
      <c r="D61" s="87"/>
      <c r="E61" s="89"/>
      <c r="F61" s="89"/>
      <c r="G61" s="81"/>
      <c r="H61" s="87"/>
      <c r="I61" s="103"/>
      <c r="J61" s="89"/>
      <c r="K61" s="89"/>
      <c r="L61" s="77"/>
      <c r="M61" s="61"/>
    </row>
    <row r="62" spans="2:259" x14ac:dyDescent="0.2">
      <c r="B62" s="78"/>
      <c r="C62" s="87"/>
      <c r="D62" s="87"/>
      <c r="E62" s="89"/>
      <c r="F62" s="89"/>
      <c r="G62" s="81"/>
      <c r="H62" s="179" t="s">
        <v>120</v>
      </c>
      <c r="I62" s="179"/>
      <c r="J62" s="56">
        <f>J43+J49+J57</f>
        <v>7146004</v>
      </c>
      <c r="K62" s="56">
        <f>K43+K49+K57</f>
        <v>7049188</v>
      </c>
      <c r="L62" s="77"/>
      <c r="M62" s="61"/>
    </row>
    <row r="63" spans="2:259" x14ac:dyDescent="0.2">
      <c r="B63" s="78"/>
      <c r="C63" s="87"/>
      <c r="D63" s="87"/>
      <c r="E63" s="89"/>
      <c r="F63" s="89"/>
      <c r="G63" s="81"/>
      <c r="H63" s="87"/>
      <c r="I63" s="80"/>
      <c r="J63" s="89"/>
      <c r="K63" s="89"/>
      <c r="L63" s="77"/>
      <c r="M63" s="61"/>
    </row>
    <row r="64" spans="2:259" x14ac:dyDescent="0.2">
      <c r="B64" s="78"/>
      <c r="C64" s="87"/>
      <c r="D64" s="87"/>
      <c r="E64" s="89"/>
      <c r="F64" s="89"/>
      <c r="G64" s="81"/>
      <c r="H64" s="179" t="s">
        <v>121</v>
      </c>
      <c r="I64" s="179"/>
      <c r="J64" s="56">
        <f>J62+J39</f>
        <v>8071400</v>
      </c>
      <c r="K64" s="56">
        <f>K62+K39</f>
        <v>8282235</v>
      </c>
      <c r="L64" s="77"/>
      <c r="M64" s="61"/>
    </row>
    <row r="65" spans="2:13" x14ac:dyDescent="0.2">
      <c r="B65" s="96"/>
      <c r="C65" s="97"/>
      <c r="D65" s="97"/>
      <c r="E65" s="97"/>
      <c r="F65" s="97"/>
      <c r="G65" s="98"/>
      <c r="H65" s="97"/>
      <c r="I65" s="97"/>
      <c r="J65" s="97"/>
      <c r="K65" s="97"/>
      <c r="L65" s="99"/>
      <c r="M65" s="61"/>
    </row>
    <row r="66" spans="2:13" x14ac:dyDescent="0.2">
      <c r="B66" s="65"/>
      <c r="C66" s="80"/>
      <c r="D66" s="100"/>
      <c r="E66" s="101"/>
      <c r="F66" s="101"/>
      <c r="G66" s="81"/>
      <c r="H66" s="102"/>
      <c r="I66" s="100"/>
      <c r="J66" s="101"/>
      <c r="K66" s="101"/>
      <c r="L66" s="61"/>
      <c r="M66" s="61"/>
    </row>
    <row r="67" spans="2:13" x14ac:dyDescent="0.2">
      <c r="B67" s="61"/>
      <c r="C67" s="181" t="s">
        <v>52</v>
      </c>
      <c r="D67" s="181"/>
      <c r="E67" s="181"/>
      <c r="F67" s="181"/>
      <c r="G67" s="181"/>
      <c r="H67" s="181"/>
      <c r="I67" s="181"/>
      <c r="J67" s="181"/>
      <c r="K67" s="181"/>
      <c r="L67" s="61"/>
      <c r="M67" s="61"/>
    </row>
    <row r="68" spans="2:13" x14ac:dyDescent="0.2">
      <c r="B68" s="61"/>
      <c r="C68" s="80"/>
      <c r="D68" s="100"/>
      <c r="E68" s="101"/>
      <c r="F68" s="101"/>
      <c r="G68" s="61"/>
      <c r="H68" s="102"/>
      <c r="I68" s="104"/>
      <c r="J68" s="101"/>
      <c r="K68" s="101"/>
      <c r="L68" s="61"/>
      <c r="M68" s="61"/>
    </row>
    <row r="69" spans="2:13" x14ac:dyDescent="0.2">
      <c r="B69" s="61"/>
      <c r="C69" s="80"/>
      <c r="D69" s="100"/>
      <c r="E69" s="101"/>
      <c r="F69" s="101"/>
      <c r="G69" s="61"/>
      <c r="H69" s="102"/>
      <c r="I69" s="104"/>
      <c r="J69" s="101"/>
      <c r="K69" s="101"/>
      <c r="L69" s="61"/>
      <c r="M69" s="61"/>
    </row>
    <row r="70" spans="2:13" x14ac:dyDescent="0.2">
      <c r="B70" s="61"/>
      <c r="C70" s="105"/>
      <c r="D70" s="199" t="s">
        <v>53</v>
      </c>
      <c r="E70" s="199"/>
      <c r="F70" s="101"/>
      <c r="G70" s="101"/>
      <c r="H70" s="199" t="s">
        <v>54</v>
      </c>
      <c r="I70" s="199"/>
      <c r="J70" s="82"/>
      <c r="K70" s="101"/>
      <c r="L70" s="61"/>
      <c r="M70" s="61"/>
    </row>
    <row r="71" spans="2:13" x14ac:dyDescent="0.2">
      <c r="B71" s="61"/>
      <c r="C71" s="106"/>
      <c r="D71" s="183" t="s">
        <v>55</v>
      </c>
      <c r="E71" s="183"/>
      <c r="F71" s="107"/>
      <c r="G71" s="107"/>
      <c r="H71" s="183" t="s">
        <v>56</v>
      </c>
      <c r="I71" s="183"/>
      <c r="J71" s="82"/>
      <c r="K71" s="101"/>
      <c r="L71" s="61"/>
      <c r="M71" s="61"/>
    </row>
    <row r="72" spans="2:13" s="65" customFormat="1" x14ac:dyDescent="0.2"/>
  </sheetData>
  <mergeCells count="72">
    <mergeCell ref="B9:B10"/>
    <mergeCell ref="C9:D10"/>
    <mergeCell ref="G9:G10"/>
    <mergeCell ref="H9:I10"/>
    <mergeCell ref="D2:J2"/>
    <mergeCell ref="D3:J3"/>
    <mergeCell ref="D4:J4"/>
    <mergeCell ref="D5:J5"/>
    <mergeCell ref="D6:J6"/>
    <mergeCell ref="C13:D13"/>
    <mergeCell ref="H13:I13"/>
    <mergeCell ref="C15:D15"/>
    <mergeCell ref="H15:I15"/>
    <mergeCell ref="C17:D17"/>
    <mergeCell ref="H17:I17"/>
    <mergeCell ref="C18:D18"/>
    <mergeCell ref="H18:I18"/>
    <mergeCell ref="C19:D19"/>
    <mergeCell ref="H19:I19"/>
    <mergeCell ref="C20:D20"/>
    <mergeCell ref="H20:I20"/>
    <mergeCell ref="C30:D30"/>
    <mergeCell ref="H30:I30"/>
    <mergeCell ref="C21:D21"/>
    <mergeCell ref="H21:I21"/>
    <mergeCell ref="C22:D22"/>
    <mergeCell ref="H22:I22"/>
    <mergeCell ref="C23:D23"/>
    <mergeCell ref="H23:I23"/>
    <mergeCell ref="H24:I24"/>
    <mergeCell ref="C25:D25"/>
    <mergeCell ref="H26:I26"/>
    <mergeCell ref="C28:D28"/>
    <mergeCell ref="H28:I28"/>
    <mergeCell ref="C37:D37"/>
    <mergeCell ref="H37:I37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52:I52"/>
    <mergeCell ref="C38:D38"/>
    <mergeCell ref="H39:I39"/>
    <mergeCell ref="C40:D40"/>
    <mergeCell ref="H41:I41"/>
    <mergeCell ref="C42:D42"/>
    <mergeCell ref="H43:I43"/>
    <mergeCell ref="H45:I45"/>
    <mergeCell ref="H46:I46"/>
    <mergeCell ref="H47:I47"/>
    <mergeCell ref="H49:I49"/>
    <mergeCell ref="H51:I51"/>
    <mergeCell ref="D71:E71"/>
    <mergeCell ref="H71:I71"/>
    <mergeCell ref="H53:I53"/>
    <mergeCell ref="H54:I54"/>
    <mergeCell ref="H55:I55"/>
    <mergeCell ref="H57:I57"/>
    <mergeCell ref="H59:I59"/>
    <mergeCell ref="H60:I60"/>
    <mergeCell ref="H62:I62"/>
    <mergeCell ref="H64:I64"/>
    <mergeCell ref="C67:K67"/>
    <mergeCell ref="D70:E70"/>
    <mergeCell ref="H70:I7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C63"/>
  <sheetViews>
    <sheetView topLeftCell="E15" workbookViewId="0">
      <selection activeCell="JC50" sqref="JC50"/>
    </sheetView>
  </sheetViews>
  <sheetFormatPr baseColWidth="10" defaultColWidth="0" defaultRowHeight="15" zeroHeight="1" x14ac:dyDescent="0.25"/>
  <cols>
    <col min="1" max="1" width="1.42578125" style="5" customWidth="1"/>
    <col min="2" max="2" width="3.28515625" style="5" customWidth="1"/>
    <col min="3" max="3" width="11.42578125" style="5" customWidth="1"/>
    <col min="4" max="4" width="40" style="5" customWidth="1"/>
    <col min="5" max="5" width="9.42578125" style="5" bestFit="1" customWidth="1"/>
    <col min="6" max="7" width="21" style="5" customWidth="1"/>
    <col min="8" max="8" width="3.42578125" style="5" customWidth="1"/>
    <col min="9" max="9" width="11.42578125" style="5" customWidth="1"/>
    <col min="10" max="10" width="50.85546875" style="5" customWidth="1"/>
    <col min="11" max="11" width="9.42578125" style="5" customWidth="1"/>
    <col min="12" max="13" width="21" style="5" customWidth="1"/>
    <col min="14" max="14" width="3.5703125" style="5" customWidth="1"/>
    <col min="15" max="15" width="4.42578125" style="5" customWidth="1"/>
    <col min="16" max="258" width="0" style="5" hidden="1"/>
    <col min="259" max="259" width="1.42578125" style="5" customWidth="1"/>
    <col min="260" max="260" width="3.28515625" style="5" customWidth="1"/>
    <col min="261" max="261" width="11.42578125" style="5" customWidth="1"/>
    <col min="262" max="262" width="40" style="5" customWidth="1"/>
    <col min="263" max="264" width="21" style="5" customWidth="1"/>
    <col min="265" max="265" width="3.42578125" style="5" customWidth="1"/>
    <col min="266" max="266" width="11.42578125" style="5" customWidth="1"/>
    <col min="267" max="267" width="50.85546875" style="5" customWidth="1"/>
    <col min="268" max="269" width="21" style="5" customWidth="1"/>
    <col min="270" max="270" width="3.5703125" style="5" customWidth="1"/>
    <col min="271" max="271" width="4.42578125" style="5" customWidth="1"/>
    <col min="272" max="514" width="0" style="5" hidden="1"/>
    <col min="515" max="515" width="1.42578125" style="5" customWidth="1"/>
    <col min="516" max="516" width="3.28515625" style="5" customWidth="1"/>
    <col min="517" max="517" width="11.42578125" style="5" customWidth="1"/>
    <col min="518" max="518" width="40" style="5" customWidth="1"/>
    <col min="519" max="520" width="21" style="5" customWidth="1"/>
    <col min="521" max="521" width="3.42578125" style="5" customWidth="1"/>
    <col min="522" max="522" width="11.42578125" style="5" customWidth="1"/>
    <col min="523" max="523" width="50.85546875" style="5" customWidth="1"/>
    <col min="524" max="525" width="21" style="5" customWidth="1"/>
    <col min="526" max="526" width="3.5703125" style="5" customWidth="1"/>
    <col min="527" max="527" width="4.42578125" style="5" customWidth="1"/>
    <col min="528" max="770" width="0" style="5" hidden="1"/>
    <col min="771" max="771" width="1.42578125" style="5" customWidth="1"/>
    <col min="772" max="772" width="3.28515625" style="5" customWidth="1"/>
    <col min="773" max="773" width="11.42578125" style="5" customWidth="1"/>
    <col min="774" max="774" width="40" style="5" customWidth="1"/>
    <col min="775" max="776" width="21" style="5" customWidth="1"/>
    <col min="777" max="777" width="3.42578125" style="5" customWidth="1"/>
    <col min="778" max="778" width="11.42578125" style="5" customWidth="1"/>
    <col min="779" max="779" width="50.85546875" style="5" customWidth="1"/>
    <col min="780" max="781" width="21" style="5" customWidth="1"/>
    <col min="782" max="782" width="3.5703125" style="5" customWidth="1"/>
    <col min="783" max="783" width="4.42578125" style="5" customWidth="1"/>
    <col min="784" max="1026" width="0" style="5" hidden="1"/>
    <col min="1027" max="1027" width="1.42578125" style="5" customWidth="1"/>
    <col min="1028" max="1028" width="3.28515625" style="5" customWidth="1"/>
    <col min="1029" max="1029" width="11.42578125" style="5" customWidth="1"/>
    <col min="1030" max="1030" width="40" style="5" customWidth="1"/>
    <col min="1031" max="1032" width="21" style="5" customWidth="1"/>
    <col min="1033" max="1033" width="3.42578125" style="5" customWidth="1"/>
    <col min="1034" max="1034" width="11.42578125" style="5" customWidth="1"/>
    <col min="1035" max="1035" width="50.85546875" style="5" customWidth="1"/>
    <col min="1036" max="1037" width="21" style="5" customWidth="1"/>
    <col min="1038" max="1038" width="3.5703125" style="5" customWidth="1"/>
    <col min="1039" max="1039" width="4.42578125" style="5" customWidth="1"/>
    <col min="1040" max="1282" width="0" style="5" hidden="1"/>
    <col min="1283" max="1283" width="1.42578125" style="5" customWidth="1"/>
    <col min="1284" max="1284" width="3.28515625" style="5" customWidth="1"/>
    <col min="1285" max="1285" width="11.42578125" style="5" customWidth="1"/>
    <col min="1286" max="1286" width="40" style="5" customWidth="1"/>
    <col min="1287" max="1288" width="21" style="5" customWidth="1"/>
    <col min="1289" max="1289" width="3.42578125" style="5" customWidth="1"/>
    <col min="1290" max="1290" width="11.42578125" style="5" customWidth="1"/>
    <col min="1291" max="1291" width="50.85546875" style="5" customWidth="1"/>
    <col min="1292" max="1293" width="21" style="5" customWidth="1"/>
    <col min="1294" max="1294" width="3.5703125" style="5" customWidth="1"/>
    <col min="1295" max="1295" width="4.42578125" style="5" customWidth="1"/>
    <col min="1296" max="1538" width="0" style="5" hidden="1"/>
    <col min="1539" max="1539" width="1.42578125" style="5" customWidth="1"/>
    <col min="1540" max="1540" width="3.28515625" style="5" customWidth="1"/>
    <col min="1541" max="1541" width="11.42578125" style="5" customWidth="1"/>
    <col min="1542" max="1542" width="40" style="5" customWidth="1"/>
    <col min="1543" max="1544" width="21" style="5" customWidth="1"/>
    <col min="1545" max="1545" width="3.42578125" style="5" customWidth="1"/>
    <col min="1546" max="1546" width="11.42578125" style="5" customWidth="1"/>
    <col min="1547" max="1547" width="50.85546875" style="5" customWidth="1"/>
    <col min="1548" max="1549" width="21" style="5" customWidth="1"/>
    <col min="1550" max="1550" width="3.5703125" style="5" customWidth="1"/>
    <col min="1551" max="1551" width="4.42578125" style="5" customWidth="1"/>
    <col min="1552" max="1794" width="0" style="5" hidden="1"/>
    <col min="1795" max="1795" width="1.42578125" style="5" customWidth="1"/>
    <col min="1796" max="1796" width="3.28515625" style="5" customWidth="1"/>
    <col min="1797" max="1797" width="11.42578125" style="5" customWidth="1"/>
    <col min="1798" max="1798" width="40" style="5" customWidth="1"/>
    <col min="1799" max="1800" width="21" style="5" customWidth="1"/>
    <col min="1801" max="1801" width="3.42578125" style="5" customWidth="1"/>
    <col min="1802" max="1802" width="11.42578125" style="5" customWidth="1"/>
    <col min="1803" max="1803" width="50.85546875" style="5" customWidth="1"/>
    <col min="1804" max="1805" width="21" style="5" customWidth="1"/>
    <col min="1806" max="1806" width="3.5703125" style="5" customWidth="1"/>
    <col min="1807" max="1807" width="4.42578125" style="5" customWidth="1"/>
    <col min="1808" max="2050" width="0" style="5" hidden="1"/>
    <col min="2051" max="2051" width="1.42578125" style="5" customWidth="1"/>
    <col min="2052" max="2052" width="3.28515625" style="5" customWidth="1"/>
    <col min="2053" max="2053" width="11.42578125" style="5" customWidth="1"/>
    <col min="2054" max="2054" width="40" style="5" customWidth="1"/>
    <col min="2055" max="2056" width="21" style="5" customWidth="1"/>
    <col min="2057" max="2057" width="3.42578125" style="5" customWidth="1"/>
    <col min="2058" max="2058" width="11.42578125" style="5" customWidth="1"/>
    <col min="2059" max="2059" width="50.85546875" style="5" customWidth="1"/>
    <col min="2060" max="2061" width="21" style="5" customWidth="1"/>
    <col min="2062" max="2062" width="3.5703125" style="5" customWidth="1"/>
    <col min="2063" max="2063" width="4.42578125" style="5" customWidth="1"/>
    <col min="2064" max="2306" width="0" style="5" hidden="1"/>
    <col min="2307" max="2307" width="1.42578125" style="5" customWidth="1"/>
    <col min="2308" max="2308" width="3.28515625" style="5" customWidth="1"/>
    <col min="2309" max="2309" width="11.42578125" style="5" customWidth="1"/>
    <col min="2310" max="2310" width="40" style="5" customWidth="1"/>
    <col min="2311" max="2312" width="21" style="5" customWidth="1"/>
    <col min="2313" max="2313" width="3.42578125" style="5" customWidth="1"/>
    <col min="2314" max="2314" width="11.42578125" style="5" customWidth="1"/>
    <col min="2315" max="2315" width="50.85546875" style="5" customWidth="1"/>
    <col min="2316" max="2317" width="21" style="5" customWidth="1"/>
    <col min="2318" max="2318" width="3.5703125" style="5" customWidth="1"/>
    <col min="2319" max="2319" width="4.42578125" style="5" customWidth="1"/>
    <col min="2320" max="2562" width="0" style="5" hidden="1"/>
    <col min="2563" max="2563" width="1.42578125" style="5" customWidth="1"/>
    <col min="2564" max="2564" width="3.28515625" style="5" customWidth="1"/>
    <col min="2565" max="2565" width="11.42578125" style="5" customWidth="1"/>
    <col min="2566" max="2566" width="40" style="5" customWidth="1"/>
    <col min="2567" max="2568" width="21" style="5" customWidth="1"/>
    <col min="2569" max="2569" width="3.42578125" style="5" customWidth="1"/>
    <col min="2570" max="2570" width="11.42578125" style="5" customWidth="1"/>
    <col min="2571" max="2571" width="50.85546875" style="5" customWidth="1"/>
    <col min="2572" max="2573" width="21" style="5" customWidth="1"/>
    <col min="2574" max="2574" width="3.5703125" style="5" customWidth="1"/>
    <col min="2575" max="2575" width="4.42578125" style="5" customWidth="1"/>
    <col min="2576" max="2818" width="0" style="5" hidden="1"/>
    <col min="2819" max="2819" width="1.42578125" style="5" customWidth="1"/>
    <col min="2820" max="2820" width="3.28515625" style="5" customWidth="1"/>
    <col min="2821" max="2821" width="11.42578125" style="5" customWidth="1"/>
    <col min="2822" max="2822" width="40" style="5" customWidth="1"/>
    <col min="2823" max="2824" width="21" style="5" customWidth="1"/>
    <col min="2825" max="2825" width="3.42578125" style="5" customWidth="1"/>
    <col min="2826" max="2826" width="11.42578125" style="5" customWidth="1"/>
    <col min="2827" max="2827" width="50.85546875" style="5" customWidth="1"/>
    <col min="2828" max="2829" width="21" style="5" customWidth="1"/>
    <col min="2830" max="2830" width="3.5703125" style="5" customWidth="1"/>
    <col min="2831" max="2831" width="4.42578125" style="5" customWidth="1"/>
    <col min="2832" max="3074" width="0" style="5" hidden="1"/>
    <col min="3075" max="3075" width="1.42578125" style="5" customWidth="1"/>
    <col min="3076" max="3076" width="3.28515625" style="5" customWidth="1"/>
    <col min="3077" max="3077" width="11.42578125" style="5" customWidth="1"/>
    <col min="3078" max="3078" width="40" style="5" customWidth="1"/>
    <col min="3079" max="3080" width="21" style="5" customWidth="1"/>
    <col min="3081" max="3081" width="3.42578125" style="5" customWidth="1"/>
    <col min="3082" max="3082" width="11.42578125" style="5" customWidth="1"/>
    <col min="3083" max="3083" width="50.85546875" style="5" customWidth="1"/>
    <col min="3084" max="3085" width="21" style="5" customWidth="1"/>
    <col min="3086" max="3086" width="3.5703125" style="5" customWidth="1"/>
    <col min="3087" max="3087" width="4.42578125" style="5" customWidth="1"/>
    <col min="3088" max="3330" width="0" style="5" hidden="1"/>
    <col min="3331" max="3331" width="1.42578125" style="5" customWidth="1"/>
    <col min="3332" max="3332" width="3.28515625" style="5" customWidth="1"/>
    <col min="3333" max="3333" width="11.42578125" style="5" customWidth="1"/>
    <col min="3334" max="3334" width="40" style="5" customWidth="1"/>
    <col min="3335" max="3336" width="21" style="5" customWidth="1"/>
    <col min="3337" max="3337" width="3.42578125" style="5" customWidth="1"/>
    <col min="3338" max="3338" width="11.42578125" style="5" customWidth="1"/>
    <col min="3339" max="3339" width="50.85546875" style="5" customWidth="1"/>
    <col min="3340" max="3341" width="21" style="5" customWidth="1"/>
    <col min="3342" max="3342" width="3.5703125" style="5" customWidth="1"/>
    <col min="3343" max="3343" width="4.42578125" style="5" customWidth="1"/>
    <col min="3344" max="3586" width="0" style="5" hidden="1"/>
    <col min="3587" max="3587" width="1.42578125" style="5" customWidth="1"/>
    <col min="3588" max="3588" width="3.28515625" style="5" customWidth="1"/>
    <col min="3589" max="3589" width="11.42578125" style="5" customWidth="1"/>
    <col min="3590" max="3590" width="40" style="5" customWidth="1"/>
    <col min="3591" max="3592" width="21" style="5" customWidth="1"/>
    <col min="3593" max="3593" width="3.42578125" style="5" customWidth="1"/>
    <col min="3594" max="3594" width="11.42578125" style="5" customWidth="1"/>
    <col min="3595" max="3595" width="50.85546875" style="5" customWidth="1"/>
    <col min="3596" max="3597" width="21" style="5" customWidth="1"/>
    <col min="3598" max="3598" width="3.5703125" style="5" customWidth="1"/>
    <col min="3599" max="3599" width="4.42578125" style="5" customWidth="1"/>
    <col min="3600" max="3842" width="0" style="5" hidden="1"/>
    <col min="3843" max="3843" width="1.42578125" style="5" customWidth="1"/>
    <col min="3844" max="3844" width="3.28515625" style="5" customWidth="1"/>
    <col min="3845" max="3845" width="11.42578125" style="5" customWidth="1"/>
    <col min="3846" max="3846" width="40" style="5" customWidth="1"/>
    <col min="3847" max="3848" width="21" style="5" customWidth="1"/>
    <col min="3849" max="3849" width="3.42578125" style="5" customWidth="1"/>
    <col min="3850" max="3850" width="11.42578125" style="5" customWidth="1"/>
    <col min="3851" max="3851" width="50.85546875" style="5" customWidth="1"/>
    <col min="3852" max="3853" width="21" style="5" customWidth="1"/>
    <col min="3854" max="3854" width="3.5703125" style="5" customWidth="1"/>
    <col min="3855" max="3855" width="4.42578125" style="5" customWidth="1"/>
    <col min="3856" max="4098" width="0" style="5" hidden="1"/>
    <col min="4099" max="4099" width="1.42578125" style="5" customWidth="1"/>
    <col min="4100" max="4100" width="3.28515625" style="5" customWidth="1"/>
    <col min="4101" max="4101" width="11.42578125" style="5" customWidth="1"/>
    <col min="4102" max="4102" width="40" style="5" customWidth="1"/>
    <col min="4103" max="4104" width="21" style="5" customWidth="1"/>
    <col min="4105" max="4105" width="3.42578125" style="5" customWidth="1"/>
    <col min="4106" max="4106" width="11.42578125" style="5" customWidth="1"/>
    <col min="4107" max="4107" width="50.85546875" style="5" customWidth="1"/>
    <col min="4108" max="4109" width="21" style="5" customWidth="1"/>
    <col min="4110" max="4110" width="3.5703125" style="5" customWidth="1"/>
    <col min="4111" max="4111" width="4.42578125" style="5" customWidth="1"/>
    <col min="4112" max="4354" width="0" style="5" hidden="1"/>
    <col min="4355" max="4355" width="1.42578125" style="5" customWidth="1"/>
    <col min="4356" max="4356" width="3.28515625" style="5" customWidth="1"/>
    <col min="4357" max="4357" width="11.42578125" style="5" customWidth="1"/>
    <col min="4358" max="4358" width="40" style="5" customWidth="1"/>
    <col min="4359" max="4360" width="21" style="5" customWidth="1"/>
    <col min="4361" max="4361" width="3.42578125" style="5" customWidth="1"/>
    <col min="4362" max="4362" width="11.42578125" style="5" customWidth="1"/>
    <col min="4363" max="4363" width="50.85546875" style="5" customWidth="1"/>
    <col min="4364" max="4365" width="21" style="5" customWidth="1"/>
    <col min="4366" max="4366" width="3.5703125" style="5" customWidth="1"/>
    <col min="4367" max="4367" width="4.42578125" style="5" customWidth="1"/>
    <col min="4368" max="4610" width="0" style="5" hidden="1"/>
    <col min="4611" max="4611" width="1.42578125" style="5" customWidth="1"/>
    <col min="4612" max="4612" width="3.28515625" style="5" customWidth="1"/>
    <col min="4613" max="4613" width="11.42578125" style="5" customWidth="1"/>
    <col min="4614" max="4614" width="40" style="5" customWidth="1"/>
    <col min="4615" max="4616" width="21" style="5" customWidth="1"/>
    <col min="4617" max="4617" width="3.42578125" style="5" customWidth="1"/>
    <col min="4618" max="4618" width="11.42578125" style="5" customWidth="1"/>
    <col min="4619" max="4619" width="50.85546875" style="5" customWidth="1"/>
    <col min="4620" max="4621" width="21" style="5" customWidth="1"/>
    <col min="4622" max="4622" width="3.5703125" style="5" customWidth="1"/>
    <col min="4623" max="4623" width="4.42578125" style="5" customWidth="1"/>
    <col min="4624" max="4866" width="0" style="5" hidden="1"/>
    <col min="4867" max="4867" width="1.42578125" style="5" customWidth="1"/>
    <col min="4868" max="4868" width="3.28515625" style="5" customWidth="1"/>
    <col min="4869" max="4869" width="11.42578125" style="5" customWidth="1"/>
    <col min="4870" max="4870" width="40" style="5" customWidth="1"/>
    <col min="4871" max="4872" width="21" style="5" customWidth="1"/>
    <col min="4873" max="4873" width="3.42578125" style="5" customWidth="1"/>
    <col min="4874" max="4874" width="11.42578125" style="5" customWidth="1"/>
    <col min="4875" max="4875" width="50.85546875" style="5" customWidth="1"/>
    <col min="4876" max="4877" width="21" style="5" customWidth="1"/>
    <col min="4878" max="4878" width="3.5703125" style="5" customWidth="1"/>
    <col min="4879" max="4879" width="4.42578125" style="5" customWidth="1"/>
    <col min="4880" max="5122" width="0" style="5" hidden="1"/>
    <col min="5123" max="5123" width="1.42578125" style="5" customWidth="1"/>
    <col min="5124" max="5124" width="3.28515625" style="5" customWidth="1"/>
    <col min="5125" max="5125" width="11.42578125" style="5" customWidth="1"/>
    <col min="5126" max="5126" width="40" style="5" customWidth="1"/>
    <col min="5127" max="5128" width="21" style="5" customWidth="1"/>
    <col min="5129" max="5129" width="3.42578125" style="5" customWidth="1"/>
    <col min="5130" max="5130" width="11.42578125" style="5" customWidth="1"/>
    <col min="5131" max="5131" width="50.85546875" style="5" customWidth="1"/>
    <col min="5132" max="5133" width="21" style="5" customWidth="1"/>
    <col min="5134" max="5134" width="3.5703125" style="5" customWidth="1"/>
    <col min="5135" max="5135" width="4.42578125" style="5" customWidth="1"/>
    <col min="5136" max="5378" width="0" style="5" hidden="1"/>
    <col min="5379" max="5379" width="1.42578125" style="5" customWidth="1"/>
    <col min="5380" max="5380" width="3.28515625" style="5" customWidth="1"/>
    <col min="5381" max="5381" width="11.42578125" style="5" customWidth="1"/>
    <col min="5382" max="5382" width="40" style="5" customWidth="1"/>
    <col min="5383" max="5384" width="21" style="5" customWidth="1"/>
    <col min="5385" max="5385" width="3.42578125" style="5" customWidth="1"/>
    <col min="5386" max="5386" width="11.42578125" style="5" customWidth="1"/>
    <col min="5387" max="5387" width="50.85546875" style="5" customWidth="1"/>
    <col min="5388" max="5389" width="21" style="5" customWidth="1"/>
    <col min="5390" max="5390" width="3.5703125" style="5" customWidth="1"/>
    <col min="5391" max="5391" width="4.42578125" style="5" customWidth="1"/>
    <col min="5392" max="5634" width="0" style="5" hidden="1"/>
    <col min="5635" max="5635" width="1.42578125" style="5" customWidth="1"/>
    <col min="5636" max="5636" width="3.28515625" style="5" customWidth="1"/>
    <col min="5637" max="5637" width="11.42578125" style="5" customWidth="1"/>
    <col min="5638" max="5638" width="40" style="5" customWidth="1"/>
    <col min="5639" max="5640" width="21" style="5" customWidth="1"/>
    <col min="5641" max="5641" width="3.42578125" style="5" customWidth="1"/>
    <col min="5642" max="5642" width="11.42578125" style="5" customWidth="1"/>
    <col min="5643" max="5643" width="50.85546875" style="5" customWidth="1"/>
    <col min="5644" max="5645" width="21" style="5" customWidth="1"/>
    <col min="5646" max="5646" width="3.5703125" style="5" customWidth="1"/>
    <col min="5647" max="5647" width="4.42578125" style="5" customWidth="1"/>
    <col min="5648" max="5890" width="0" style="5" hidden="1"/>
    <col min="5891" max="5891" width="1.42578125" style="5" customWidth="1"/>
    <col min="5892" max="5892" width="3.28515625" style="5" customWidth="1"/>
    <col min="5893" max="5893" width="11.42578125" style="5" customWidth="1"/>
    <col min="5894" max="5894" width="40" style="5" customWidth="1"/>
    <col min="5895" max="5896" width="21" style="5" customWidth="1"/>
    <col min="5897" max="5897" width="3.42578125" style="5" customWidth="1"/>
    <col min="5898" max="5898" width="11.42578125" style="5" customWidth="1"/>
    <col min="5899" max="5899" width="50.85546875" style="5" customWidth="1"/>
    <col min="5900" max="5901" width="21" style="5" customWidth="1"/>
    <col min="5902" max="5902" width="3.5703125" style="5" customWidth="1"/>
    <col min="5903" max="5903" width="4.42578125" style="5" customWidth="1"/>
    <col min="5904" max="6146" width="0" style="5" hidden="1"/>
    <col min="6147" max="6147" width="1.42578125" style="5" customWidth="1"/>
    <col min="6148" max="6148" width="3.28515625" style="5" customWidth="1"/>
    <col min="6149" max="6149" width="11.42578125" style="5" customWidth="1"/>
    <col min="6150" max="6150" width="40" style="5" customWidth="1"/>
    <col min="6151" max="6152" width="21" style="5" customWidth="1"/>
    <col min="6153" max="6153" width="3.42578125" style="5" customWidth="1"/>
    <col min="6154" max="6154" width="11.42578125" style="5" customWidth="1"/>
    <col min="6155" max="6155" width="50.85546875" style="5" customWidth="1"/>
    <col min="6156" max="6157" width="21" style="5" customWidth="1"/>
    <col min="6158" max="6158" width="3.5703125" style="5" customWidth="1"/>
    <col min="6159" max="6159" width="4.42578125" style="5" customWidth="1"/>
    <col min="6160" max="6402" width="0" style="5" hidden="1"/>
    <col min="6403" max="6403" width="1.42578125" style="5" customWidth="1"/>
    <col min="6404" max="6404" width="3.28515625" style="5" customWidth="1"/>
    <col min="6405" max="6405" width="11.42578125" style="5" customWidth="1"/>
    <col min="6406" max="6406" width="40" style="5" customWidth="1"/>
    <col min="6407" max="6408" width="21" style="5" customWidth="1"/>
    <col min="6409" max="6409" width="3.42578125" style="5" customWidth="1"/>
    <col min="6410" max="6410" width="11.42578125" style="5" customWidth="1"/>
    <col min="6411" max="6411" width="50.85546875" style="5" customWidth="1"/>
    <col min="6412" max="6413" width="21" style="5" customWidth="1"/>
    <col min="6414" max="6414" width="3.5703125" style="5" customWidth="1"/>
    <col min="6415" max="6415" width="4.42578125" style="5" customWidth="1"/>
    <col min="6416" max="6658" width="0" style="5" hidden="1"/>
    <col min="6659" max="6659" width="1.42578125" style="5" customWidth="1"/>
    <col min="6660" max="6660" width="3.28515625" style="5" customWidth="1"/>
    <col min="6661" max="6661" width="11.42578125" style="5" customWidth="1"/>
    <col min="6662" max="6662" width="40" style="5" customWidth="1"/>
    <col min="6663" max="6664" width="21" style="5" customWidth="1"/>
    <col min="6665" max="6665" width="3.42578125" style="5" customWidth="1"/>
    <col min="6666" max="6666" width="11.42578125" style="5" customWidth="1"/>
    <col min="6667" max="6667" width="50.85546875" style="5" customWidth="1"/>
    <col min="6668" max="6669" width="21" style="5" customWidth="1"/>
    <col min="6670" max="6670" width="3.5703125" style="5" customWidth="1"/>
    <col min="6671" max="6671" width="4.42578125" style="5" customWidth="1"/>
    <col min="6672" max="6914" width="0" style="5" hidden="1"/>
    <col min="6915" max="6915" width="1.42578125" style="5" customWidth="1"/>
    <col min="6916" max="6916" width="3.28515625" style="5" customWidth="1"/>
    <col min="6917" max="6917" width="11.42578125" style="5" customWidth="1"/>
    <col min="6918" max="6918" width="40" style="5" customWidth="1"/>
    <col min="6919" max="6920" width="21" style="5" customWidth="1"/>
    <col min="6921" max="6921" width="3.42578125" style="5" customWidth="1"/>
    <col min="6922" max="6922" width="11.42578125" style="5" customWidth="1"/>
    <col min="6923" max="6923" width="50.85546875" style="5" customWidth="1"/>
    <col min="6924" max="6925" width="21" style="5" customWidth="1"/>
    <col min="6926" max="6926" width="3.5703125" style="5" customWidth="1"/>
    <col min="6927" max="6927" width="4.42578125" style="5" customWidth="1"/>
    <col min="6928" max="7170" width="0" style="5" hidden="1"/>
    <col min="7171" max="7171" width="1.42578125" style="5" customWidth="1"/>
    <col min="7172" max="7172" width="3.28515625" style="5" customWidth="1"/>
    <col min="7173" max="7173" width="11.42578125" style="5" customWidth="1"/>
    <col min="7174" max="7174" width="40" style="5" customWidth="1"/>
    <col min="7175" max="7176" width="21" style="5" customWidth="1"/>
    <col min="7177" max="7177" width="3.42578125" style="5" customWidth="1"/>
    <col min="7178" max="7178" width="11.42578125" style="5" customWidth="1"/>
    <col min="7179" max="7179" width="50.85546875" style="5" customWidth="1"/>
    <col min="7180" max="7181" width="21" style="5" customWidth="1"/>
    <col min="7182" max="7182" width="3.5703125" style="5" customWidth="1"/>
    <col min="7183" max="7183" width="4.42578125" style="5" customWidth="1"/>
    <col min="7184" max="7426" width="0" style="5" hidden="1"/>
    <col min="7427" max="7427" width="1.42578125" style="5" customWidth="1"/>
    <col min="7428" max="7428" width="3.28515625" style="5" customWidth="1"/>
    <col min="7429" max="7429" width="11.42578125" style="5" customWidth="1"/>
    <col min="7430" max="7430" width="40" style="5" customWidth="1"/>
    <col min="7431" max="7432" width="21" style="5" customWidth="1"/>
    <col min="7433" max="7433" width="3.42578125" style="5" customWidth="1"/>
    <col min="7434" max="7434" width="11.42578125" style="5" customWidth="1"/>
    <col min="7435" max="7435" width="50.85546875" style="5" customWidth="1"/>
    <col min="7436" max="7437" width="21" style="5" customWidth="1"/>
    <col min="7438" max="7438" width="3.5703125" style="5" customWidth="1"/>
    <col min="7439" max="7439" width="4.42578125" style="5" customWidth="1"/>
    <col min="7440" max="7682" width="0" style="5" hidden="1"/>
    <col min="7683" max="7683" width="1.42578125" style="5" customWidth="1"/>
    <col min="7684" max="7684" width="3.28515625" style="5" customWidth="1"/>
    <col min="7685" max="7685" width="11.42578125" style="5" customWidth="1"/>
    <col min="7686" max="7686" width="40" style="5" customWidth="1"/>
    <col min="7687" max="7688" width="21" style="5" customWidth="1"/>
    <col min="7689" max="7689" width="3.42578125" style="5" customWidth="1"/>
    <col min="7690" max="7690" width="11.42578125" style="5" customWidth="1"/>
    <col min="7691" max="7691" width="50.85546875" style="5" customWidth="1"/>
    <col min="7692" max="7693" width="21" style="5" customWidth="1"/>
    <col min="7694" max="7694" width="3.5703125" style="5" customWidth="1"/>
    <col min="7695" max="7695" width="4.42578125" style="5" customWidth="1"/>
    <col min="7696" max="7938" width="0" style="5" hidden="1"/>
    <col min="7939" max="7939" width="1.42578125" style="5" customWidth="1"/>
    <col min="7940" max="7940" width="3.28515625" style="5" customWidth="1"/>
    <col min="7941" max="7941" width="11.42578125" style="5" customWidth="1"/>
    <col min="7942" max="7942" width="40" style="5" customWidth="1"/>
    <col min="7943" max="7944" width="21" style="5" customWidth="1"/>
    <col min="7945" max="7945" width="3.42578125" style="5" customWidth="1"/>
    <col min="7946" max="7946" width="11.42578125" style="5" customWidth="1"/>
    <col min="7947" max="7947" width="50.85546875" style="5" customWidth="1"/>
    <col min="7948" max="7949" width="21" style="5" customWidth="1"/>
    <col min="7950" max="7950" width="3.5703125" style="5" customWidth="1"/>
    <col min="7951" max="7951" width="4.42578125" style="5" customWidth="1"/>
    <col min="7952" max="8194" width="0" style="5" hidden="1"/>
    <col min="8195" max="8195" width="1.42578125" style="5" customWidth="1"/>
    <col min="8196" max="8196" width="3.28515625" style="5" customWidth="1"/>
    <col min="8197" max="8197" width="11.42578125" style="5" customWidth="1"/>
    <col min="8198" max="8198" width="40" style="5" customWidth="1"/>
    <col min="8199" max="8200" width="21" style="5" customWidth="1"/>
    <col min="8201" max="8201" width="3.42578125" style="5" customWidth="1"/>
    <col min="8202" max="8202" width="11.42578125" style="5" customWidth="1"/>
    <col min="8203" max="8203" width="50.85546875" style="5" customWidth="1"/>
    <col min="8204" max="8205" width="21" style="5" customWidth="1"/>
    <col min="8206" max="8206" width="3.5703125" style="5" customWidth="1"/>
    <col min="8207" max="8207" width="4.42578125" style="5" customWidth="1"/>
    <col min="8208" max="8450" width="0" style="5" hidden="1"/>
    <col min="8451" max="8451" width="1.42578125" style="5" customWidth="1"/>
    <col min="8452" max="8452" width="3.28515625" style="5" customWidth="1"/>
    <col min="8453" max="8453" width="11.42578125" style="5" customWidth="1"/>
    <col min="8454" max="8454" width="40" style="5" customWidth="1"/>
    <col min="8455" max="8456" width="21" style="5" customWidth="1"/>
    <col min="8457" max="8457" width="3.42578125" style="5" customWidth="1"/>
    <col min="8458" max="8458" width="11.42578125" style="5" customWidth="1"/>
    <col min="8459" max="8459" width="50.85546875" style="5" customWidth="1"/>
    <col min="8460" max="8461" width="21" style="5" customWidth="1"/>
    <col min="8462" max="8462" width="3.5703125" style="5" customWidth="1"/>
    <col min="8463" max="8463" width="4.42578125" style="5" customWidth="1"/>
    <col min="8464" max="8706" width="0" style="5" hidden="1"/>
    <col min="8707" max="8707" width="1.42578125" style="5" customWidth="1"/>
    <col min="8708" max="8708" width="3.28515625" style="5" customWidth="1"/>
    <col min="8709" max="8709" width="11.42578125" style="5" customWidth="1"/>
    <col min="8710" max="8710" width="40" style="5" customWidth="1"/>
    <col min="8711" max="8712" width="21" style="5" customWidth="1"/>
    <col min="8713" max="8713" width="3.42578125" style="5" customWidth="1"/>
    <col min="8714" max="8714" width="11.42578125" style="5" customWidth="1"/>
    <col min="8715" max="8715" width="50.85546875" style="5" customWidth="1"/>
    <col min="8716" max="8717" width="21" style="5" customWidth="1"/>
    <col min="8718" max="8718" width="3.5703125" style="5" customWidth="1"/>
    <col min="8719" max="8719" width="4.42578125" style="5" customWidth="1"/>
    <col min="8720" max="8962" width="0" style="5" hidden="1"/>
    <col min="8963" max="8963" width="1.42578125" style="5" customWidth="1"/>
    <col min="8964" max="8964" width="3.28515625" style="5" customWidth="1"/>
    <col min="8965" max="8965" width="11.42578125" style="5" customWidth="1"/>
    <col min="8966" max="8966" width="40" style="5" customWidth="1"/>
    <col min="8967" max="8968" width="21" style="5" customWidth="1"/>
    <col min="8969" max="8969" width="3.42578125" style="5" customWidth="1"/>
    <col min="8970" max="8970" width="11.42578125" style="5" customWidth="1"/>
    <col min="8971" max="8971" width="50.85546875" style="5" customWidth="1"/>
    <col min="8972" max="8973" width="21" style="5" customWidth="1"/>
    <col min="8974" max="8974" width="3.5703125" style="5" customWidth="1"/>
    <col min="8975" max="8975" width="4.42578125" style="5" customWidth="1"/>
    <col min="8976" max="9218" width="0" style="5" hidden="1"/>
    <col min="9219" max="9219" width="1.42578125" style="5" customWidth="1"/>
    <col min="9220" max="9220" width="3.28515625" style="5" customWidth="1"/>
    <col min="9221" max="9221" width="11.42578125" style="5" customWidth="1"/>
    <col min="9222" max="9222" width="40" style="5" customWidth="1"/>
    <col min="9223" max="9224" width="21" style="5" customWidth="1"/>
    <col min="9225" max="9225" width="3.42578125" style="5" customWidth="1"/>
    <col min="9226" max="9226" width="11.42578125" style="5" customWidth="1"/>
    <col min="9227" max="9227" width="50.85546875" style="5" customWidth="1"/>
    <col min="9228" max="9229" width="21" style="5" customWidth="1"/>
    <col min="9230" max="9230" width="3.5703125" style="5" customWidth="1"/>
    <col min="9231" max="9231" width="4.42578125" style="5" customWidth="1"/>
    <col min="9232" max="9474" width="0" style="5" hidden="1"/>
    <col min="9475" max="9475" width="1.42578125" style="5" customWidth="1"/>
    <col min="9476" max="9476" width="3.28515625" style="5" customWidth="1"/>
    <col min="9477" max="9477" width="11.42578125" style="5" customWidth="1"/>
    <col min="9478" max="9478" width="40" style="5" customWidth="1"/>
    <col min="9479" max="9480" width="21" style="5" customWidth="1"/>
    <col min="9481" max="9481" width="3.42578125" style="5" customWidth="1"/>
    <col min="9482" max="9482" width="11.42578125" style="5" customWidth="1"/>
    <col min="9483" max="9483" width="50.85546875" style="5" customWidth="1"/>
    <col min="9484" max="9485" width="21" style="5" customWidth="1"/>
    <col min="9486" max="9486" width="3.5703125" style="5" customWidth="1"/>
    <col min="9487" max="9487" width="4.42578125" style="5" customWidth="1"/>
    <col min="9488" max="9730" width="0" style="5" hidden="1"/>
    <col min="9731" max="9731" width="1.42578125" style="5" customWidth="1"/>
    <col min="9732" max="9732" width="3.28515625" style="5" customWidth="1"/>
    <col min="9733" max="9733" width="11.42578125" style="5" customWidth="1"/>
    <col min="9734" max="9734" width="40" style="5" customWidth="1"/>
    <col min="9735" max="9736" width="21" style="5" customWidth="1"/>
    <col min="9737" max="9737" width="3.42578125" style="5" customWidth="1"/>
    <col min="9738" max="9738" width="11.42578125" style="5" customWidth="1"/>
    <col min="9739" max="9739" width="50.85546875" style="5" customWidth="1"/>
    <col min="9740" max="9741" width="21" style="5" customWidth="1"/>
    <col min="9742" max="9742" width="3.5703125" style="5" customWidth="1"/>
    <col min="9743" max="9743" width="4.42578125" style="5" customWidth="1"/>
    <col min="9744" max="9986" width="0" style="5" hidden="1"/>
    <col min="9987" max="9987" width="1.42578125" style="5" customWidth="1"/>
    <col min="9988" max="9988" width="3.28515625" style="5" customWidth="1"/>
    <col min="9989" max="9989" width="11.42578125" style="5" customWidth="1"/>
    <col min="9990" max="9990" width="40" style="5" customWidth="1"/>
    <col min="9991" max="9992" width="21" style="5" customWidth="1"/>
    <col min="9993" max="9993" width="3.42578125" style="5" customWidth="1"/>
    <col min="9994" max="9994" width="11.42578125" style="5" customWidth="1"/>
    <col min="9995" max="9995" width="50.85546875" style="5" customWidth="1"/>
    <col min="9996" max="9997" width="21" style="5" customWidth="1"/>
    <col min="9998" max="9998" width="3.5703125" style="5" customWidth="1"/>
    <col min="9999" max="9999" width="4.42578125" style="5" customWidth="1"/>
    <col min="10000" max="10242" width="0" style="5" hidden="1"/>
    <col min="10243" max="10243" width="1.42578125" style="5" customWidth="1"/>
    <col min="10244" max="10244" width="3.28515625" style="5" customWidth="1"/>
    <col min="10245" max="10245" width="11.42578125" style="5" customWidth="1"/>
    <col min="10246" max="10246" width="40" style="5" customWidth="1"/>
    <col min="10247" max="10248" width="21" style="5" customWidth="1"/>
    <col min="10249" max="10249" width="3.42578125" style="5" customWidth="1"/>
    <col min="10250" max="10250" width="11.42578125" style="5" customWidth="1"/>
    <col min="10251" max="10251" width="50.85546875" style="5" customWidth="1"/>
    <col min="10252" max="10253" width="21" style="5" customWidth="1"/>
    <col min="10254" max="10254" width="3.5703125" style="5" customWidth="1"/>
    <col min="10255" max="10255" width="4.42578125" style="5" customWidth="1"/>
    <col min="10256" max="10498" width="0" style="5" hidden="1"/>
    <col min="10499" max="10499" width="1.42578125" style="5" customWidth="1"/>
    <col min="10500" max="10500" width="3.28515625" style="5" customWidth="1"/>
    <col min="10501" max="10501" width="11.42578125" style="5" customWidth="1"/>
    <col min="10502" max="10502" width="40" style="5" customWidth="1"/>
    <col min="10503" max="10504" width="21" style="5" customWidth="1"/>
    <col min="10505" max="10505" width="3.42578125" style="5" customWidth="1"/>
    <col min="10506" max="10506" width="11.42578125" style="5" customWidth="1"/>
    <col min="10507" max="10507" width="50.85546875" style="5" customWidth="1"/>
    <col min="10508" max="10509" width="21" style="5" customWidth="1"/>
    <col min="10510" max="10510" width="3.5703125" style="5" customWidth="1"/>
    <col min="10511" max="10511" width="4.42578125" style="5" customWidth="1"/>
    <col min="10512" max="10754" width="0" style="5" hidden="1"/>
    <col min="10755" max="10755" width="1.42578125" style="5" customWidth="1"/>
    <col min="10756" max="10756" width="3.28515625" style="5" customWidth="1"/>
    <col min="10757" max="10757" width="11.42578125" style="5" customWidth="1"/>
    <col min="10758" max="10758" width="40" style="5" customWidth="1"/>
    <col min="10759" max="10760" width="21" style="5" customWidth="1"/>
    <col min="10761" max="10761" width="3.42578125" style="5" customWidth="1"/>
    <col min="10762" max="10762" width="11.42578125" style="5" customWidth="1"/>
    <col min="10763" max="10763" width="50.85546875" style="5" customWidth="1"/>
    <col min="10764" max="10765" width="21" style="5" customWidth="1"/>
    <col min="10766" max="10766" width="3.5703125" style="5" customWidth="1"/>
    <col min="10767" max="10767" width="4.42578125" style="5" customWidth="1"/>
    <col min="10768" max="11010" width="0" style="5" hidden="1"/>
    <col min="11011" max="11011" width="1.42578125" style="5" customWidth="1"/>
    <col min="11012" max="11012" width="3.28515625" style="5" customWidth="1"/>
    <col min="11013" max="11013" width="11.42578125" style="5" customWidth="1"/>
    <col min="11014" max="11014" width="40" style="5" customWidth="1"/>
    <col min="11015" max="11016" width="21" style="5" customWidth="1"/>
    <col min="11017" max="11017" width="3.42578125" style="5" customWidth="1"/>
    <col min="11018" max="11018" width="11.42578125" style="5" customWidth="1"/>
    <col min="11019" max="11019" width="50.85546875" style="5" customWidth="1"/>
    <col min="11020" max="11021" width="21" style="5" customWidth="1"/>
    <col min="11022" max="11022" width="3.5703125" style="5" customWidth="1"/>
    <col min="11023" max="11023" width="4.42578125" style="5" customWidth="1"/>
    <col min="11024" max="11266" width="0" style="5" hidden="1"/>
    <col min="11267" max="11267" width="1.42578125" style="5" customWidth="1"/>
    <col min="11268" max="11268" width="3.28515625" style="5" customWidth="1"/>
    <col min="11269" max="11269" width="11.42578125" style="5" customWidth="1"/>
    <col min="11270" max="11270" width="40" style="5" customWidth="1"/>
    <col min="11271" max="11272" width="21" style="5" customWidth="1"/>
    <col min="11273" max="11273" width="3.42578125" style="5" customWidth="1"/>
    <col min="11274" max="11274" width="11.42578125" style="5" customWidth="1"/>
    <col min="11275" max="11275" width="50.85546875" style="5" customWidth="1"/>
    <col min="11276" max="11277" width="21" style="5" customWidth="1"/>
    <col min="11278" max="11278" width="3.5703125" style="5" customWidth="1"/>
    <col min="11279" max="11279" width="4.42578125" style="5" customWidth="1"/>
    <col min="11280" max="11522" width="0" style="5" hidden="1"/>
    <col min="11523" max="11523" width="1.42578125" style="5" customWidth="1"/>
    <col min="11524" max="11524" width="3.28515625" style="5" customWidth="1"/>
    <col min="11525" max="11525" width="11.42578125" style="5" customWidth="1"/>
    <col min="11526" max="11526" width="40" style="5" customWidth="1"/>
    <col min="11527" max="11528" width="21" style="5" customWidth="1"/>
    <col min="11529" max="11529" width="3.42578125" style="5" customWidth="1"/>
    <col min="11530" max="11530" width="11.42578125" style="5" customWidth="1"/>
    <col min="11531" max="11531" width="50.85546875" style="5" customWidth="1"/>
    <col min="11532" max="11533" width="21" style="5" customWidth="1"/>
    <col min="11534" max="11534" width="3.5703125" style="5" customWidth="1"/>
    <col min="11535" max="11535" width="4.42578125" style="5" customWidth="1"/>
    <col min="11536" max="11778" width="0" style="5" hidden="1"/>
    <col min="11779" max="11779" width="1.42578125" style="5" customWidth="1"/>
    <col min="11780" max="11780" width="3.28515625" style="5" customWidth="1"/>
    <col min="11781" max="11781" width="11.42578125" style="5" customWidth="1"/>
    <col min="11782" max="11782" width="40" style="5" customWidth="1"/>
    <col min="11783" max="11784" width="21" style="5" customWidth="1"/>
    <col min="11785" max="11785" width="3.42578125" style="5" customWidth="1"/>
    <col min="11786" max="11786" width="11.42578125" style="5" customWidth="1"/>
    <col min="11787" max="11787" width="50.85546875" style="5" customWidth="1"/>
    <col min="11788" max="11789" width="21" style="5" customWidth="1"/>
    <col min="11790" max="11790" width="3.5703125" style="5" customWidth="1"/>
    <col min="11791" max="11791" width="4.42578125" style="5" customWidth="1"/>
    <col min="11792" max="12034" width="0" style="5" hidden="1"/>
    <col min="12035" max="12035" width="1.42578125" style="5" customWidth="1"/>
    <col min="12036" max="12036" width="3.28515625" style="5" customWidth="1"/>
    <col min="12037" max="12037" width="11.42578125" style="5" customWidth="1"/>
    <col min="12038" max="12038" width="40" style="5" customWidth="1"/>
    <col min="12039" max="12040" width="21" style="5" customWidth="1"/>
    <col min="12041" max="12041" width="3.42578125" style="5" customWidth="1"/>
    <col min="12042" max="12042" width="11.42578125" style="5" customWidth="1"/>
    <col min="12043" max="12043" width="50.85546875" style="5" customWidth="1"/>
    <col min="12044" max="12045" width="21" style="5" customWidth="1"/>
    <col min="12046" max="12046" width="3.5703125" style="5" customWidth="1"/>
    <col min="12047" max="12047" width="4.42578125" style="5" customWidth="1"/>
    <col min="12048" max="12290" width="0" style="5" hidden="1"/>
    <col min="12291" max="12291" width="1.42578125" style="5" customWidth="1"/>
    <col min="12292" max="12292" width="3.28515625" style="5" customWidth="1"/>
    <col min="12293" max="12293" width="11.42578125" style="5" customWidth="1"/>
    <col min="12294" max="12294" width="40" style="5" customWidth="1"/>
    <col min="12295" max="12296" width="21" style="5" customWidth="1"/>
    <col min="12297" max="12297" width="3.42578125" style="5" customWidth="1"/>
    <col min="12298" max="12298" width="11.42578125" style="5" customWidth="1"/>
    <col min="12299" max="12299" width="50.85546875" style="5" customWidth="1"/>
    <col min="12300" max="12301" width="21" style="5" customWidth="1"/>
    <col min="12302" max="12302" width="3.5703125" style="5" customWidth="1"/>
    <col min="12303" max="12303" width="4.42578125" style="5" customWidth="1"/>
    <col min="12304" max="12546" width="0" style="5" hidden="1"/>
    <col min="12547" max="12547" width="1.42578125" style="5" customWidth="1"/>
    <col min="12548" max="12548" width="3.28515625" style="5" customWidth="1"/>
    <col min="12549" max="12549" width="11.42578125" style="5" customWidth="1"/>
    <col min="12550" max="12550" width="40" style="5" customWidth="1"/>
    <col min="12551" max="12552" width="21" style="5" customWidth="1"/>
    <col min="12553" max="12553" width="3.42578125" style="5" customWidth="1"/>
    <col min="12554" max="12554" width="11.42578125" style="5" customWidth="1"/>
    <col min="12555" max="12555" width="50.85546875" style="5" customWidth="1"/>
    <col min="12556" max="12557" width="21" style="5" customWidth="1"/>
    <col min="12558" max="12558" width="3.5703125" style="5" customWidth="1"/>
    <col min="12559" max="12559" width="4.42578125" style="5" customWidth="1"/>
    <col min="12560" max="12802" width="0" style="5" hidden="1"/>
    <col min="12803" max="12803" width="1.42578125" style="5" customWidth="1"/>
    <col min="12804" max="12804" width="3.28515625" style="5" customWidth="1"/>
    <col min="12805" max="12805" width="11.42578125" style="5" customWidth="1"/>
    <col min="12806" max="12806" width="40" style="5" customWidth="1"/>
    <col min="12807" max="12808" width="21" style="5" customWidth="1"/>
    <col min="12809" max="12809" width="3.42578125" style="5" customWidth="1"/>
    <col min="12810" max="12810" width="11.42578125" style="5" customWidth="1"/>
    <col min="12811" max="12811" width="50.85546875" style="5" customWidth="1"/>
    <col min="12812" max="12813" width="21" style="5" customWidth="1"/>
    <col min="12814" max="12814" width="3.5703125" style="5" customWidth="1"/>
    <col min="12815" max="12815" width="4.42578125" style="5" customWidth="1"/>
    <col min="12816" max="13058" width="0" style="5" hidden="1"/>
    <col min="13059" max="13059" width="1.42578125" style="5" customWidth="1"/>
    <col min="13060" max="13060" width="3.28515625" style="5" customWidth="1"/>
    <col min="13061" max="13061" width="11.42578125" style="5" customWidth="1"/>
    <col min="13062" max="13062" width="40" style="5" customWidth="1"/>
    <col min="13063" max="13064" width="21" style="5" customWidth="1"/>
    <col min="13065" max="13065" width="3.42578125" style="5" customWidth="1"/>
    <col min="13066" max="13066" width="11.42578125" style="5" customWidth="1"/>
    <col min="13067" max="13067" width="50.85546875" style="5" customWidth="1"/>
    <col min="13068" max="13069" width="21" style="5" customWidth="1"/>
    <col min="13070" max="13070" width="3.5703125" style="5" customWidth="1"/>
    <col min="13071" max="13071" width="4.42578125" style="5" customWidth="1"/>
    <col min="13072" max="13314" width="0" style="5" hidden="1"/>
    <col min="13315" max="13315" width="1.42578125" style="5" customWidth="1"/>
    <col min="13316" max="13316" width="3.28515625" style="5" customWidth="1"/>
    <col min="13317" max="13317" width="11.42578125" style="5" customWidth="1"/>
    <col min="13318" max="13318" width="40" style="5" customWidth="1"/>
    <col min="13319" max="13320" width="21" style="5" customWidth="1"/>
    <col min="13321" max="13321" width="3.42578125" style="5" customWidth="1"/>
    <col min="13322" max="13322" width="11.42578125" style="5" customWidth="1"/>
    <col min="13323" max="13323" width="50.85546875" style="5" customWidth="1"/>
    <col min="13324" max="13325" width="21" style="5" customWidth="1"/>
    <col min="13326" max="13326" width="3.5703125" style="5" customWidth="1"/>
    <col min="13327" max="13327" width="4.42578125" style="5" customWidth="1"/>
    <col min="13328" max="13570" width="0" style="5" hidden="1"/>
    <col min="13571" max="13571" width="1.42578125" style="5" customWidth="1"/>
    <col min="13572" max="13572" width="3.28515625" style="5" customWidth="1"/>
    <col min="13573" max="13573" width="11.42578125" style="5" customWidth="1"/>
    <col min="13574" max="13574" width="40" style="5" customWidth="1"/>
    <col min="13575" max="13576" width="21" style="5" customWidth="1"/>
    <col min="13577" max="13577" width="3.42578125" style="5" customWidth="1"/>
    <col min="13578" max="13578" width="11.42578125" style="5" customWidth="1"/>
    <col min="13579" max="13579" width="50.85546875" style="5" customWidth="1"/>
    <col min="13580" max="13581" width="21" style="5" customWidth="1"/>
    <col min="13582" max="13582" width="3.5703125" style="5" customWidth="1"/>
    <col min="13583" max="13583" width="4.42578125" style="5" customWidth="1"/>
    <col min="13584" max="13826" width="0" style="5" hidden="1"/>
    <col min="13827" max="13827" width="1.42578125" style="5" customWidth="1"/>
    <col min="13828" max="13828" width="3.28515625" style="5" customWidth="1"/>
    <col min="13829" max="13829" width="11.42578125" style="5" customWidth="1"/>
    <col min="13830" max="13830" width="40" style="5" customWidth="1"/>
    <col min="13831" max="13832" width="21" style="5" customWidth="1"/>
    <col min="13833" max="13833" width="3.42578125" style="5" customWidth="1"/>
    <col min="13834" max="13834" width="11.42578125" style="5" customWidth="1"/>
    <col min="13835" max="13835" width="50.85546875" style="5" customWidth="1"/>
    <col min="13836" max="13837" width="21" style="5" customWidth="1"/>
    <col min="13838" max="13838" width="3.5703125" style="5" customWidth="1"/>
    <col min="13839" max="13839" width="4.42578125" style="5" customWidth="1"/>
    <col min="13840" max="14082" width="0" style="5" hidden="1"/>
    <col min="14083" max="14083" width="1.42578125" style="5" customWidth="1"/>
    <col min="14084" max="14084" width="3.28515625" style="5" customWidth="1"/>
    <col min="14085" max="14085" width="11.42578125" style="5" customWidth="1"/>
    <col min="14086" max="14086" width="40" style="5" customWidth="1"/>
    <col min="14087" max="14088" width="21" style="5" customWidth="1"/>
    <col min="14089" max="14089" width="3.42578125" style="5" customWidth="1"/>
    <col min="14090" max="14090" width="11.42578125" style="5" customWidth="1"/>
    <col min="14091" max="14091" width="50.85546875" style="5" customWidth="1"/>
    <col min="14092" max="14093" width="21" style="5" customWidth="1"/>
    <col min="14094" max="14094" width="3.5703125" style="5" customWidth="1"/>
    <col min="14095" max="14095" width="4.42578125" style="5" customWidth="1"/>
    <col min="14096" max="14338" width="0" style="5" hidden="1"/>
    <col min="14339" max="14339" width="1.42578125" style="5" customWidth="1"/>
    <col min="14340" max="14340" width="3.28515625" style="5" customWidth="1"/>
    <col min="14341" max="14341" width="11.42578125" style="5" customWidth="1"/>
    <col min="14342" max="14342" width="40" style="5" customWidth="1"/>
    <col min="14343" max="14344" width="21" style="5" customWidth="1"/>
    <col min="14345" max="14345" width="3.42578125" style="5" customWidth="1"/>
    <col min="14346" max="14346" width="11.42578125" style="5" customWidth="1"/>
    <col min="14347" max="14347" width="50.85546875" style="5" customWidth="1"/>
    <col min="14348" max="14349" width="21" style="5" customWidth="1"/>
    <col min="14350" max="14350" width="3.5703125" style="5" customWidth="1"/>
    <col min="14351" max="14351" width="4.42578125" style="5" customWidth="1"/>
    <col min="14352" max="14594" width="0" style="5" hidden="1"/>
    <col min="14595" max="14595" width="1.42578125" style="5" customWidth="1"/>
    <col min="14596" max="14596" width="3.28515625" style="5" customWidth="1"/>
    <col min="14597" max="14597" width="11.42578125" style="5" customWidth="1"/>
    <col min="14598" max="14598" width="40" style="5" customWidth="1"/>
    <col min="14599" max="14600" width="21" style="5" customWidth="1"/>
    <col min="14601" max="14601" width="3.42578125" style="5" customWidth="1"/>
    <col min="14602" max="14602" width="11.42578125" style="5" customWidth="1"/>
    <col min="14603" max="14603" width="50.85546875" style="5" customWidth="1"/>
    <col min="14604" max="14605" width="21" style="5" customWidth="1"/>
    <col min="14606" max="14606" width="3.5703125" style="5" customWidth="1"/>
    <col min="14607" max="14607" width="4.42578125" style="5" customWidth="1"/>
    <col min="14608" max="14850" width="0" style="5" hidden="1"/>
    <col min="14851" max="14851" width="1.42578125" style="5" customWidth="1"/>
    <col min="14852" max="14852" width="3.28515625" style="5" customWidth="1"/>
    <col min="14853" max="14853" width="11.42578125" style="5" customWidth="1"/>
    <col min="14854" max="14854" width="40" style="5" customWidth="1"/>
    <col min="14855" max="14856" width="21" style="5" customWidth="1"/>
    <col min="14857" max="14857" width="3.42578125" style="5" customWidth="1"/>
    <col min="14858" max="14858" width="11.42578125" style="5" customWidth="1"/>
    <col min="14859" max="14859" width="50.85546875" style="5" customWidth="1"/>
    <col min="14860" max="14861" width="21" style="5" customWidth="1"/>
    <col min="14862" max="14862" width="3.5703125" style="5" customWidth="1"/>
    <col min="14863" max="14863" width="4.42578125" style="5" customWidth="1"/>
    <col min="14864" max="15106" width="0" style="5" hidden="1"/>
    <col min="15107" max="15107" width="1.42578125" style="5" customWidth="1"/>
    <col min="15108" max="15108" width="3.28515625" style="5" customWidth="1"/>
    <col min="15109" max="15109" width="11.42578125" style="5" customWidth="1"/>
    <col min="15110" max="15110" width="40" style="5" customWidth="1"/>
    <col min="15111" max="15112" width="21" style="5" customWidth="1"/>
    <col min="15113" max="15113" width="3.42578125" style="5" customWidth="1"/>
    <col min="15114" max="15114" width="11.42578125" style="5" customWidth="1"/>
    <col min="15115" max="15115" width="50.85546875" style="5" customWidth="1"/>
    <col min="15116" max="15117" width="21" style="5" customWidth="1"/>
    <col min="15118" max="15118" width="3.5703125" style="5" customWidth="1"/>
    <col min="15119" max="15119" width="4.42578125" style="5" customWidth="1"/>
    <col min="15120" max="15362" width="0" style="5" hidden="1"/>
    <col min="15363" max="15363" width="1.42578125" style="5" customWidth="1"/>
    <col min="15364" max="15364" width="3.28515625" style="5" customWidth="1"/>
    <col min="15365" max="15365" width="11.42578125" style="5" customWidth="1"/>
    <col min="15366" max="15366" width="40" style="5" customWidth="1"/>
    <col min="15367" max="15368" width="21" style="5" customWidth="1"/>
    <col min="15369" max="15369" width="3.42578125" style="5" customWidth="1"/>
    <col min="15370" max="15370" width="11.42578125" style="5" customWidth="1"/>
    <col min="15371" max="15371" width="50.85546875" style="5" customWidth="1"/>
    <col min="15372" max="15373" width="21" style="5" customWidth="1"/>
    <col min="15374" max="15374" width="3.5703125" style="5" customWidth="1"/>
    <col min="15375" max="15375" width="4.42578125" style="5" customWidth="1"/>
    <col min="15376" max="15618" width="0" style="5" hidden="1"/>
    <col min="15619" max="15619" width="1.42578125" style="5" customWidth="1"/>
    <col min="15620" max="15620" width="3.28515625" style="5" customWidth="1"/>
    <col min="15621" max="15621" width="11.42578125" style="5" customWidth="1"/>
    <col min="15622" max="15622" width="40" style="5" customWidth="1"/>
    <col min="15623" max="15624" width="21" style="5" customWidth="1"/>
    <col min="15625" max="15625" width="3.42578125" style="5" customWidth="1"/>
    <col min="15626" max="15626" width="11.42578125" style="5" customWidth="1"/>
    <col min="15627" max="15627" width="50.85546875" style="5" customWidth="1"/>
    <col min="15628" max="15629" width="21" style="5" customWidth="1"/>
    <col min="15630" max="15630" width="3.5703125" style="5" customWidth="1"/>
    <col min="15631" max="15631" width="4.42578125" style="5" customWidth="1"/>
    <col min="15632" max="15874" width="0" style="5" hidden="1"/>
    <col min="15875" max="15875" width="1.42578125" style="5" customWidth="1"/>
    <col min="15876" max="15876" width="3.28515625" style="5" customWidth="1"/>
    <col min="15877" max="15877" width="11.42578125" style="5" customWidth="1"/>
    <col min="15878" max="15878" width="40" style="5" customWidth="1"/>
    <col min="15879" max="15880" width="21" style="5" customWidth="1"/>
    <col min="15881" max="15881" width="3.42578125" style="5" customWidth="1"/>
    <col min="15882" max="15882" width="11.42578125" style="5" customWidth="1"/>
    <col min="15883" max="15883" width="50.85546875" style="5" customWidth="1"/>
    <col min="15884" max="15885" width="21" style="5" customWidth="1"/>
    <col min="15886" max="15886" width="3.5703125" style="5" customWidth="1"/>
    <col min="15887" max="15887" width="4.42578125" style="5" customWidth="1"/>
    <col min="15888" max="16130" width="0" style="5" hidden="1"/>
    <col min="16131" max="16131" width="1.42578125" style="5" customWidth="1"/>
    <col min="16132" max="16132" width="3.28515625" style="5" customWidth="1"/>
    <col min="16133" max="16133" width="11.42578125" style="5" customWidth="1"/>
    <col min="16134" max="16134" width="40" style="5" customWidth="1"/>
    <col min="16135" max="16136" width="21" style="5" customWidth="1"/>
    <col min="16137" max="16137" width="3.42578125" style="5" customWidth="1"/>
    <col min="16138" max="16138" width="11.42578125" style="5" customWidth="1"/>
    <col min="16139" max="16139" width="50.85546875" style="5" customWidth="1"/>
    <col min="16140" max="16141" width="21" style="5" customWidth="1"/>
    <col min="16142" max="16142" width="3.5703125" style="5" customWidth="1"/>
    <col min="16143" max="16143" width="4.42578125" style="5" customWidth="1"/>
    <col min="16144" max="16384" width="0" style="5" hidden="1"/>
  </cols>
  <sheetData>
    <row r="1" spans="2:14" ht="10.5" customHeight="1" x14ac:dyDescent="0.25">
      <c r="B1" s="108"/>
      <c r="C1" s="109"/>
      <c r="D1" s="110"/>
      <c r="E1" s="110"/>
      <c r="F1" s="111"/>
      <c r="G1" s="111"/>
      <c r="H1" s="110"/>
      <c r="I1" s="110"/>
      <c r="J1" s="112"/>
      <c r="K1" s="112"/>
      <c r="L1" s="109"/>
      <c r="M1" s="109"/>
      <c r="N1" s="109"/>
    </row>
    <row r="2" spans="2:14" ht="9" customHeight="1" x14ac:dyDescent="0.25">
      <c r="B2" s="6"/>
      <c r="C2" s="6"/>
      <c r="D2" s="26"/>
      <c r="E2" s="26"/>
      <c r="F2" s="6"/>
      <c r="G2" s="6"/>
      <c r="H2" s="6"/>
      <c r="I2" s="6"/>
      <c r="J2" s="113"/>
      <c r="K2" s="113"/>
      <c r="L2" s="6"/>
      <c r="M2" s="6"/>
      <c r="N2" s="6"/>
    </row>
    <row r="3" spans="2:14" x14ac:dyDescent="0.25">
      <c r="B3" s="12"/>
      <c r="D3" s="189" t="s">
        <v>57</v>
      </c>
      <c r="E3" s="189"/>
      <c r="F3" s="189"/>
      <c r="G3" s="189"/>
      <c r="H3" s="189"/>
      <c r="I3" s="189"/>
      <c r="J3" s="189"/>
      <c r="K3" s="189"/>
      <c r="L3" s="189"/>
      <c r="M3" s="7"/>
      <c r="N3" s="7"/>
    </row>
    <row r="4" spans="2:14" x14ac:dyDescent="0.25">
      <c r="B4" s="8"/>
      <c r="D4" s="189" t="s">
        <v>122</v>
      </c>
      <c r="E4" s="189"/>
      <c r="F4" s="189"/>
      <c r="G4" s="189"/>
      <c r="H4" s="189"/>
      <c r="I4" s="189"/>
      <c r="J4" s="189"/>
      <c r="K4" s="189"/>
      <c r="L4" s="189"/>
      <c r="M4" s="8"/>
      <c r="N4" s="8"/>
    </row>
    <row r="5" spans="2:14" x14ac:dyDescent="0.25">
      <c r="B5" s="9"/>
      <c r="D5" s="189" t="s">
        <v>135</v>
      </c>
      <c r="E5" s="189"/>
      <c r="F5" s="189"/>
      <c r="G5" s="189"/>
      <c r="H5" s="189"/>
      <c r="I5" s="189"/>
      <c r="J5" s="189"/>
      <c r="K5" s="189"/>
      <c r="L5" s="189"/>
      <c r="M5" s="8"/>
      <c r="N5" s="8"/>
    </row>
    <row r="6" spans="2:14" x14ac:dyDescent="0.25">
      <c r="B6" s="9"/>
      <c r="D6" s="189" t="s">
        <v>59</v>
      </c>
      <c r="E6" s="189"/>
      <c r="F6" s="189"/>
      <c r="G6" s="189"/>
      <c r="H6" s="189"/>
      <c r="I6" s="189"/>
      <c r="J6" s="189"/>
      <c r="K6" s="189"/>
      <c r="L6" s="189"/>
      <c r="M6" s="8"/>
      <c r="N6" s="8"/>
    </row>
    <row r="7" spans="2:14" x14ac:dyDescent="0.25">
      <c r="B7" s="9"/>
      <c r="C7" s="11" t="s">
        <v>60</v>
      </c>
      <c r="D7" s="177" t="s">
        <v>133</v>
      </c>
      <c r="E7" s="177"/>
      <c r="F7" s="177"/>
      <c r="G7" s="177"/>
      <c r="H7" s="177"/>
      <c r="I7" s="177"/>
      <c r="J7" s="177"/>
      <c r="K7" s="177"/>
      <c r="L7" s="177"/>
      <c r="M7" s="70"/>
    </row>
    <row r="8" spans="2:14" ht="10.5" customHeight="1" x14ac:dyDescent="0.25">
      <c r="B8" s="7"/>
      <c r="C8" s="7"/>
      <c r="D8" s="7"/>
      <c r="E8" s="7"/>
      <c r="F8" s="7"/>
      <c r="G8" s="7"/>
      <c r="H8" s="7"/>
    </row>
    <row r="9" spans="2:14" ht="11.25" customHeight="1" x14ac:dyDescent="0.25">
      <c r="B9" s="9"/>
      <c r="C9" s="114"/>
      <c r="D9" s="114"/>
      <c r="E9" s="114"/>
      <c r="F9" s="114"/>
      <c r="G9" s="114"/>
      <c r="H9" s="10"/>
      <c r="I9" s="6"/>
      <c r="J9" s="113"/>
      <c r="K9" s="113"/>
      <c r="L9" s="6"/>
      <c r="M9" s="6"/>
      <c r="N9" s="6"/>
    </row>
    <row r="10" spans="2:14" ht="8.25" customHeight="1" x14ac:dyDescent="0.25">
      <c r="B10" s="13"/>
      <c r="C10" s="13"/>
      <c r="D10" s="13"/>
      <c r="E10" s="13"/>
      <c r="F10" s="14"/>
      <c r="G10" s="14"/>
      <c r="H10" s="15"/>
      <c r="I10" s="6"/>
      <c r="J10" s="113"/>
      <c r="K10" s="113"/>
      <c r="L10" s="6"/>
      <c r="M10" s="6"/>
      <c r="N10" s="6"/>
    </row>
    <row r="11" spans="2:14" x14ac:dyDescent="0.25">
      <c r="B11" s="115"/>
      <c r="C11" s="188" t="s">
        <v>0</v>
      </c>
      <c r="D11" s="188"/>
      <c r="E11" s="18"/>
      <c r="F11" s="17" t="s">
        <v>123</v>
      </c>
      <c r="G11" s="17" t="s">
        <v>124</v>
      </c>
      <c r="H11" s="18"/>
      <c r="I11" s="188" t="s">
        <v>0</v>
      </c>
      <c r="J11" s="188"/>
      <c r="K11" s="18"/>
      <c r="L11" s="17" t="s">
        <v>123</v>
      </c>
      <c r="M11" s="17" t="s">
        <v>124</v>
      </c>
      <c r="N11" s="19"/>
    </row>
    <row r="12" spans="2:14" x14ac:dyDescent="0.25">
      <c r="B12" s="20"/>
      <c r="C12" s="21"/>
      <c r="D12" s="21"/>
      <c r="E12" s="21"/>
      <c r="F12" s="22"/>
      <c r="G12" s="22"/>
      <c r="H12" s="12"/>
      <c r="I12" s="6"/>
      <c r="J12" s="113"/>
      <c r="K12" s="113"/>
      <c r="L12" s="6"/>
      <c r="M12" s="6"/>
      <c r="N12" s="23"/>
    </row>
    <row r="13" spans="2:14" x14ac:dyDescent="0.25">
      <c r="B13" s="116"/>
      <c r="C13" s="117"/>
      <c r="D13" s="117"/>
      <c r="E13" s="117"/>
      <c r="F13" s="118"/>
      <c r="G13" s="118"/>
      <c r="H13" s="26"/>
      <c r="I13" s="6"/>
      <c r="J13" s="139"/>
      <c r="K13" s="139" t="e">
        <f>+L13-M13</f>
        <v>#REF!</v>
      </c>
      <c r="L13" s="138" t="e">
        <f>+F14+L14+L36</f>
        <v>#REF!</v>
      </c>
      <c r="M13" s="138" t="e">
        <f>+G14+M14+M36</f>
        <v>#REF!</v>
      </c>
      <c r="N13" s="23"/>
    </row>
    <row r="14" spans="2:14" x14ac:dyDescent="0.25">
      <c r="B14" s="30"/>
      <c r="C14" s="187" t="s">
        <v>65</v>
      </c>
      <c r="D14" s="187"/>
      <c r="E14" s="1"/>
      <c r="F14" s="119" t="e">
        <f>F16+F26</f>
        <v>#REF!</v>
      </c>
      <c r="G14" s="119" t="e">
        <f>G16+G26</f>
        <v>#REF!</v>
      </c>
      <c r="H14" s="26"/>
      <c r="I14" s="187" t="s">
        <v>66</v>
      </c>
      <c r="J14" s="187"/>
      <c r="K14" s="1"/>
      <c r="L14" s="119">
        <f>L16+L27</f>
        <v>0</v>
      </c>
      <c r="M14" s="119">
        <f>M16+M27</f>
        <v>307651</v>
      </c>
      <c r="N14" s="23"/>
    </row>
    <row r="15" spans="2:14" x14ac:dyDescent="0.25">
      <c r="B15" s="28"/>
      <c r="C15" s="32"/>
      <c r="D15" s="53"/>
      <c r="E15" s="53"/>
      <c r="F15" s="120"/>
      <c r="G15" s="120"/>
      <c r="H15" s="26"/>
      <c r="I15" s="32"/>
      <c r="J15" s="32"/>
      <c r="K15" s="32"/>
      <c r="L15" s="120"/>
      <c r="M15" s="120"/>
      <c r="N15" s="23"/>
    </row>
    <row r="16" spans="2:14" x14ac:dyDescent="0.25">
      <c r="B16" s="28"/>
      <c r="C16" s="187" t="s">
        <v>67</v>
      </c>
      <c r="D16" s="187"/>
      <c r="E16" s="1"/>
      <c r="F16" s="119" t="e">
        <f>SUM(F18:F24)</f>
        <v>#REF!</v>
      </c>
      <c r="G16" s="119" t="e">
        <f>SUM(G18:G24)</f>
        <v>#REF!</v>
      </c>
      <c r="H16" s="26"/>
      <c r="I16" s="187" t="s">
        <v>68</v>
      </c>
      <c r="J16" s="187"/>
      <c r="K16" s="1"/>
      <c r="L16" s="119">
        <f>SUM(L18:L25)</f>
        <v>0</v>
      </c>
      <c r="M16" s="119">
        <f>SUM(M18:M25)</f>
        <v>307651</v>
      </c>
      <c r="N16" s="23"/>
    </row>
    <row r="17" spans="2:14" x14ac:dyDescent="0.25">
      <c r="B17" s="28"/>
      <c r="C17" s="32"/>
      <c r="D17" s="53"/>
      <c r="E17" s="53"/>
      <c r="F17" s="120"/>
      <c r="G17" s="120"/>
      <c r="H17" s="26"/>
      <c r="I17" s="32"/>
      <c r="J17" s="32"/>
      <c r="K17" s="32"/>
      <c r="L17" s="120"/>
      <c r="M17" s="120"/>
      <c r="N17" s="23"/>
    </row>
    <row r="18" spans="2:14" x14ac:dyDescent="0.25">
      <c r="B18" s="30"/>
      <c r="C18" s="185" t="s">
        <v>69</v>
      </c>
      <c r="D18" s="185"/>
      <c r="E18" s="135" t="e">
        <f>+'Edo Sit Finan (2)'!E17-'Edo Sit Finan (2)'!F17</f>
        <v>#REF!</v>
      </c>
      <c r="F18" s="121">
        <v>0</v>
      </c>
      <c r="G18" s="121" t="e">
        <f>+E18</f>
        <v>#REF!</v>
      </c>
      <c r="H18" s="26"/>
      <c r="I18" s="185" t="s">
        <v>70</v>
      </c>
      <c r="J18" s="185"/>
      <c r="K18" s="135">
        <f>+'Edo Sit Finan (2)'!J17-'Edo Sit Finan (2)'!K17</f>
        <v>-255140</v>
      </c>
      <c r="L18" s="121">
        <v>0</v>
      </c>
      <c r="M18" s="121">
        <f>-K18</f>
        <v>255140</v>
      </c>
      <c r="N18" s="23"/>
    </row>
    <row r="19" spans="2:14" x14ac:dyDescent="0.25">
      <c r="B19" s="30"/>
      <c r="C19" s="185" t="s">
        <v>71</v>
      </c>
      <c r="D19" s="185"/>
      <c r="E19" s="135" t="e">
        <f>+'Edo Sit Finan (2)'!E18-'Edo Sit Finan (2)'!F18</f>
        <v>#REF!</v>
      </c>
      <c r="F19" s="121">
        <v>0</v>
      </c>
      <c r="G19" s="121" t="e">
        <f>+E19</f>
        <v>#REF!</v>
      </c>
      <c r="H19" s="26"/>
      <c r="I19" s="185" t="s">
        <v>72</v>
      </c>
      <c r="J19" s="185"/>
      <c r="K19" s="135">
        <f>+'Edo Sit Finan (2)'!J18-'Edo Sit Finan (2)'!K18</f>
        <v>0</v>
      </c>
      <c r="L19" s="121">
        <v>0</v>
      </c>
      <c r="M19" s="121">
        <v>0</v>
      </c>
      <c r="N19" s="23"/>
    </row>
    <row r="20" spans="2:14" x14ac:dyDescent="0.25">
      <c r="B20" s="30"/>
      <c r="C20" s="185" t="s">
        <v>73</v>
      </c>
      <c r="D20" s="185"/>
      <c r="E20" s="135" t="e">
        <f>+'Edo Sit Finan (2)'!E19-'Edo Sit Finan (2)'!F19</f>
        <v>#REF!</v>
      </c>
      <c r="F20" s="121">
        <v>0</v>
      </c>
      <c r="G20" s="121" t="e">
        <f>+E20</f>
        <v>#REF!</v>
      </c>
      <c r="H20" s="26"/>
      <c r="I20" s="185" t="s">
        <v>74</v>
      </c>
      <c r="J20" s="185"/>
      <c r="K20" s="135">
        <f>+'Edo Sit Finan (2)'!J19-'Edo Sit Finan (2)'!K19</f>
        <v>0</v>
      </c>
      <c r="L20" s="121">
        <v>0</v>
      </c>
      <c r="M20" s="121">
        <v>0</v>
      </c>
      <c r="N20" s="23"/>
    </row>
    <row r="21" spans="2:14" x14ac:dyDescent="0.25">
      <c r="B21" s="30"/>
      <c r="C21" s="185" t="s">
        <v>75</v>
      </c>
      <c r="D21" s="185"/>
      <c r="E21" s="135" t="e">
        <f>+'Edo Sit Finan (2)'!E20-'Edo Sit Finan (2)'!F20</f>
        <v>#REF!</v>
      </c>
      <c r="F21" s="121">
        <v>0</v>
      </c>
      <c r="G21" s="121">
        <v>0</v>
      </c>
      <c r="H21" s="26"/>
      <c r="I21" s="185" t="s">
        <v>76</v>
      </c>
      <c r="J21" s="185"/>
      <c r="K21" s="135">
        <f>+'Edo Sit Finan (2)'!J20-'Edo Sit Finan (2)'!K20</f>
        <v>0</v>
      </c>
      <c r="L21" s="121">
        <v>0</v>
      </c>
      <c r="M21" s="121">
        <v>0</v>
      </c>
      <c r="N21" s="23"/>
    </row>
    <row r="22" spans="2:14" x14ac:dyDescent="0.25">
      <c r="B22" s="30"/>
      <c r="C22" s="185" t="s">
        <v>77</v>
      </c>
      <c r="D22" s="185"/>
      <c r="E22" s="135" t="e">
        <f>+'Edo Sit Finan (2)'!E21-'Edo Sit Finan (2)'!F21</f>
        <v>#REF!</v>
      </c>
      <c r="F22" s="121">
        <v>0</v>
      </c>
      <c r="G22" s="121">
        <v>0</v>
      </c>
      <c r="H22" s="26"/>
      <c r="I22" s="185" t="s">
        <v>78</v>
      </c>
      <c r="J22" s="185"/>
      <c r="K22" s="135">
        <f>+'Edo Sit Finan (2)'!J21-'Edo Sit Finan (2)'!K21</f>
        <v>0</v>
      </c>
      <c r="L22" s="121">
        <v>0</v>
      </c>
      <c r="M22" s="121">
        <v>0</v>
      </c>
      <c r="N22" s="23"/>
    </row>
    <row r="23" spans="2:14" x14ac:dyDescent="0.25">
      <c r="B23" s="30"/>
      <c r="C23" s="185" t="s">
        <v>79</v>
      </c>
      <c r="D23" s="185"/>
      <c r="E23" s="135" t="e">
        <f>+'Edo Sit Finan (2)'!E22-'Edo Sit Finan (2)'!F22</f>
        <v>#REF!</v>
      </c>
      <c r="F23" s="121" t="e">
        <f>-E23</f>
        <v>#REF!</v>
      </c>
      <c r="G23" s="121">
        <v>0</v>
      </c>
      <c r="H23" s="26"/>
      <c r="I23" s="185" t="s">
        <v>80</v>
      </c>
      <c r="J23" s="185"/>
      <c r="K23" s="135">
        <f>+'Edo Sit Finan (2)'!J22-'Edo Sit Finan (2)'!K22</f>
        <v>0</v>
      </c>
      <c r="L23" s="121">
        <v>0</v>
      </c>
      <c r="M23" s="121">
        <v>0</v>
      </c>
      <c r="N23" s="23"/>
    </row>
    <row r="24" spans="2:14" x14ac:dyDescent="0.25">
      <c r="B24" s="30"/>
      <c r="C24" s="185" t="s">
        <v>81</v>
      </c>
      <c r="D24" s="185"/>
      <c r="E24" s="135" t="e">
        <f>+'Edo Sit Finan (2)'!E23-'Edo Sit Finan (2)'!F23</f>
        <v>#REF!</v>
      </c>
      <c r="F24" s="121">
        <v>0</v>
      </c>
      <c r="G24" s="121">
        <v>2900</v>
      </c>
      <c r="H24" s="26"/>
      <c r="I24" s="185" t="s">
        <v>82</v>
      </c>
      <c r="J24" s="185"/>
      <c r="K24" s="135">
        <f>+'Edo Sit Finan (2)'!J23-'Edo Sit Finan (2)'!K23</f>
        <v>0</v>
      </c>
      <c r="L24" s="121">
        <v>0</v>
      </c>
      <c r="M24" s="121">
        <v>0</v>
      </c>
      <c r="N24" s="23"/>
    </row>
    <row r="25" spans="2:14" x14ac:dyDescent="0.25">
      <c r="B25" s="28"/>
      <c r="C25" s="32"/>
      <c r="D25" s="53"/>
      <c r="E25" s="120" t="e">
        <f>+G24+G20+G19-F23</f>
        <v>#REF!</v>
      </c>
      <c r="F25" s="120"/>
      <c r="H25" s="26"/>
      <c r="I25" s="185" t="s">
        <v>83</v>
      </c>
      <c r="J25" s="185"/>
      <c r="K25" s="135">
        <f>+'Edo Sit Finan (2)'!J24-'Edo Sit Finan (2)'!K24</f>
        <v>-52511</v>
      </c>
      <c r="L25" s="121">
        <v>0</v>
      </c>
      <c r="M25" s="121">
        <f>-K25</f>
        <v>52511</v>
      </c>
      <c r="N25" s="23"/>
    </row>
    <row r="26" spans="2:14" x14ac:dyDescent="0.25">
      <c r="B26" s="28"/>
      <c r="C26" s="187" t="s">
        <v>86</v>
      </c>
      <c r="D26" s="187"/>
      <c r="E26" s="1"/>
      <c r="F26" s="119" t="e">
        <f>SUM(F28:F36)</f>
        <v>#REF!</v>
      </c>
      <c r="G26" s="119">
        <f>SUM(G28:G36)</f>
        <v>0</v>
      </c>
      <c r="H26" s="26"/>
      <c r="I26" s="32"/>
      <c r="J26" s="32"/>
      <c r="K26" s="32"/>
      <c r="L26" s="120"/>
      <c r="M26" s="120"/>
      <c r="N26" s="23"/>
    </row>
    <row r="27" spans="2:14" x14ac:dyDescent="0.25">
      <c r="B27" s="28"/>
      <c r="C27" s="32"/>
      <c r="D27" s="53"/>
      <c r="E27" s="53"/>
      <c r="F27" s="120"/>
      <c r="G27" s="120"/>
      <c r="H27" s="26"/>
      <c r="I27" s="190" t="s">
        <v>87</v>
      </c>
      <c r="J27" s="190"/>
      <c r="K27" s="2"/>
      <c r="L27" s="119">
        <f>SUM(L29:L34)</f>
        <v>0</v>
      </c>
      <c r="M27" s="119">
        <f>SUM(M29:M34)</f>
        <v>0</v>
      </c>
      <c r="N27" s="23"/>
    </row>
    <row r="28" spans="2:14" x14ac:dyDescent="0.25">
      <c r="B28" s="30"/>
      <c r="C28" s="185" t="s">
        <v>88</v>
      </c>
      <c r="D28" s="185"/>
      <c r="E28" s="135" t="e">
        <f>+'Edo Sit Finan (2)'!E30-'Edo Sit Finan (2)'!F30</f>
        <v>#REF!</v>
      </c>
      <c r="F28" s="121">
        <v>0</v>
      </c>
      <c r="G28" s="121">
        <v>0</v>
      </c>
      <c r="H28" s="26"/>
      <c r="I28" s="32"/>
      <c r="J28" s="32"/>
      <c r="K28" s="32"/>
      <c r="L28" s="120"/>
      <c r="M28" s="120"/>
      <c r="N28" s="23"/>
    </row>
    <row r="29" spans="2:14" x14ac:dyDescent="0.25">
      <c r="B29" s="30"/>
      <c r="C29" s="185" t="s">
        <v>90</v>
      </c>
      <c r="D29" s="185"/>
      <c r="E29" s="135" t="e">
        <f>+'Edo Sit Finan (2)'!E31-'Edo Sit Finan (2)'!F31</f>
        <v>#REF!</v>
      </c>
      <c r="F29" s="121">
        <v>0</v>
      </c>
      <c r="G29" s="121">
        <v>0</v>
      </c>
      <c r="H29" s="26"/>
      <c r="I29" s="185" t="s">
        <v>89</v>
      </c>
      <c r="J29" s="185"/>
      <c r="K29" s="135">
        <f>+'Edo Sit Finan (2)'!J30-'Edo Sit Finan (2)'!K30</f>
        <v>0</v>
      </c>
      <c r="L29" s="121">
        <v>0</v>
      </c>
      <c r="M29" s="121">
        <v>0</v>
      </c>
      <c r="N29" s="23"/>
    </row>
    <row r="30" spans="2:14" x14ac:dyDescent="0.25">
      <c r="B30" s="30"/>
      <c r="C30" s="185" t="s">
        <v>92</v>
      </c>
      <c r="D30" s="185"/>
      <c r="E30" s="135" t="e">
        <f>+'Edo Sit Finan (2)'!E32-'Edo Sit Finan (2)'!F32</f>
        <v>#REF!</v>
      </c>
      <c r="F30" s="121">
        <v>0</v>
      </c>
      <c r="G30" s="121">
        <v>0</v>
      </c>
      <c r="H30" s="26"/>
      <c r="I30" s="185" t="s">
        <v>91</v>
      </c>
      <c r="J30" s="185"/>
      <c r="K30" s="135">
        <f>+'Edo Sit Finan (2)'!J31-'Edo Sit Finan (2)'!K31</f>
        <v>0</v>
      </c>
      <c r="L30" s="121">
        <v>0</v>
      </c>
      <c r="M30" s="121">
        <v>0</v>
      </c>
      <c r="N30" s="23"/>
    </row>
    <row r="31" spans="2:14" x14ac:dyDescent="0.25">
      <c r="B31" s="30"/>
      <c r="C31" s="185" t="s">
        <v>94</v>
      </c>
      <c r="D31" s="185"/>
      <c r="E31" s="135" t="e">
        <f>+'Edo Sit Finan (2)'!E33-'Edo Sit Finan (2)'!F33</f>
        <v>#REF!</v>
      </c>
      <c r="F31" s="121" t="e">
        <f>-E31</f>
        <v>#REF!</v>
      </c>
      <c r="G31" s="121">
        <v>0</v>
      </c>
      <c r="H31" s="26"/>
      <c r="I31" s="185" t="s">
        <v>93</v>
      </c>
      <c r="J31" s="185"/>
      <c r="K31" s="135">
        <f>+'Edo Sit Finan (2)'!J32-'Edo Sit Finan (2)'!K32</f>
        <v>0</v>
      </c>
      <c r="L31" s="121">
        <v>0</v>
      </c>
      <c r="M31" s="121">
        <v>0</v>
      </c>
      <c r="N31" s="23"/>
    </row>
    <row r="32" spans="2:14" x14ac:dyDescent="0.25">
      <c r="B32" s="30"/>
      <c r="C32" s="185" t="s">
        <v>96</v>
      </c>
      <c r="D32" s="185"/>
      <c r="E32" s="135" t="e">
        <f>+'Edo Sit Finan (2)'!E34-'Edo Sit Finan (2)'!F34</f>
        <v>#REF!</v>
      </c>
      <c r="F32" s="121" t="e">
        <f>-E32</f>
        <v>#REF!</v>
      </c>
      <c r="G32" s="121">
        <v>0</v>
      </c>
      <c r="H32" s="26"/>
      <c r="I32" s="185" t="s">
        <v>95</v>
      </c>
      <c r="J32" s="185"/>
      <c r="K32" s="135">
        <f>+'Edo Sit Finan (2)'!J33-'Edo Sit Finan (2)'!K33</f>
        <v>0</v>
      </c>
      <c r="L32" s="121">
        <v>0</v>
      </c>
      <c r="M32" s="121">
        <v>0</v>
      </c>
      <c r="N32" s="23"/>
    </row>
    <row r="33" spans="2:14" x14ac:dyDescent="0.25">
      <c r="B33" s="30"/>
      <c r="C33" s="185" t="s">
        <v>98</v>
      </c>
      <c r="D33" s="185"/>
      <c r="E33" s="135" t="e">
        <f>+'Edo Sit Finan (2)'!E35-'Edo Sit Finan (2)'!F35</f>
        <v>#REF!</v>
      </c>
      <c r="F33" s="121" t="e">
        <f>-E33</f>
        <v>#REF!</v>
      </c>
      <c r="G33" s="121">
        <v>0</v>
      </c>
      <c r="H33" s="26"/>
      <c r="I33" s="185" t="s">
        <v>97</v>
      </c>
      <c r="J33" s="185"/>
      <c r="K33" s="135">
        <f>+'Edo Sit Finan (2)'!J34-'Edo Sit Finan (2)'!K34</f>
        <v>0</v>
      </c>
      <c r="L33" s="121">
        <v>0</v>
      </c>
      <c r="M33" s="121">
        <v>0</v>
      </c>
      <c r="N33" s="23"/>
    </row>
    <row r="34" spans="2:14" x14ac:dyDescent="0.25">
      <c r="B34" s="30"/>
      <c r="C34" s="185" t="s">
        <v>100</v>
      </c>
      <c r="D34" s="185"/>
      <c r="E34" s="135" t="e">
        <f>+'Edo Sit Finan (2)'!E36-'Edo Sit Finan (2)'!F36</f>
        <v>#REF!</v>
      </c>
      <c r="F34" s="121">
        <v>0</v>
      </c>
      <c r="G34" s="121">
        <v>0</v>
      </c>
      <c r="H34" s="26"/>
      <c r="I34" s="185" t="s">
        <v>99</v>
      </c>
      <c r="J34" s="185"/>
      <c r="K34" s="135">
        <f>+'Edo Sit Finan (2)'!J35-'Edo Sit Finan (2)'!K35</f>
        <v>0</v>
      </c>
      <c r="L34" s="121">
        <v>0</v>
      </c>
      <c r="M34" s="121">
        <v>0</v>
      </c>
      <c r="N34" s="23"/>
    </row>
    <row r="35" spans="2:14" x14ac:dyDescent="0.25">
      <c r="B35" s="30"/>
      <c r="C35" s="185" t="s">
        <v>101</v>
      </c>
      <c r="D35" s="185"/>
      <c r="E35" s="135" t="e">
        <f>+'Edo Sit Finan (2)'!E37-'Edo Sit Finan (2)'!F37</f>
        <v>#REF!</v>
      </c>
      <c r="F35" s="121">
        <v>0</v>
      </c>
      <c r="G35" s="121">
        <v>0</v>
      </c>
      <c r="H35" s="26"/>
      <c r="I35" s="32"/>
      <c r="J35" s="32"/>
      <c r="K35" s="32"/>
      <c r="L35" s="122"/>
      <c r="M35" s="122"/>
      <c r="N35" s="23"/>
    </row>
    <row r="36" spans="2:14" x14ac:dyDescent="0.25">
      <c r="B36" s="30"/>
      <c r="C36" s="185" t="s">
        <v>103</v>
      </c>
      <c r="D36" s="185"/>
      <c r="E36" s="135" t="e">
        <f>+'Edo Sit Finan (2)'!E38-'Edo Sit Finan (2)'!F38</f>
        <v>#REF!</v>
      </c>
      <c r="F36" s="121">
        <v>0</v>
      </c>
      <c r="G36" s="121">
        <v>0</v>
      </c>
      <c r="H36" s="26"/>
      <c r="I36" s="187" t="s">
        <v>106</v>
      </c>
      <c r="J36" s="187"/>
      <c r="K36" s="1"/>
      <c r="L36" s="119">
        <f>L38+L44+L52</f>
        <v>1221758</v>
      </c>
      <c r="M36" s="119">
        <f>M38+M44+M52</f>
        <v>1124942</v>
      </c>
      <c r="N36" s="23"/>
    </row>
    <row r="37" spans="2:14" x14ac:dyDescent="0.25">
      <c r="B37" s="28"/>
      <c r="C37" s="32"/>
      <c r="D37" s="53"/>
      <c r="E37" s="53"/>
      <c r="F37" s="122"/>
      <c r="G37" s="122"/>
      <c r="H37" s="26"/>
      <c r="I37" s="32"/>
      <c r="J37" s="32"/>
      <c r="K37" s="32"/>
      <c r="L37" s="120"/>
      <c r="M37" s="120"/>
      <c r="N37" s="23"/>
    </row>
    <row r="38" spans="2:14" x14ac:dyDescent="0.25">
      <c r="B38" s="30"/>
      <c r="C38" s="6"/>
      <c r="D38" s="6"/>
      <c r="E38" s="6"/>
      <c r="F38" s="6"/>
      <c r="G38" s="6"/>
      <c r="H38" s="26"/>
      <c r="I38" s="187" t="s">
        <v>108</v>
      </c>
      <c r="J38" s="187"/>
      <c r="K38" s="1"/>
      <c r="L38" s="119">
        <f>SUM(L40:L42)</f>
        <v>926429</v>
      </c>
      <c r="M38" s="119">
        <f>SUM(M40:M42)</f>
        <v>0</v>
      </c>
      <c r="N38" s="23"/>
    </row>
    <row r="39" spans="2:14" x14ac:dyDescent="0.25">
      <c r="B39" s="28"/>
      <c r="C39" s="6"/>
      <c r="D39" s="6"/>
      <c r="E39" s="6"/>
      <c r="F39" s="6"/>
      <c r="G39" s="6"/>
      <c r="H39" s="26"/>
      <c r="I39" s="32"/>
      <c r="J39" s="32"/>
      <c r="K39" s="32"/>
      <c r="L39" s="120"/>
      <c r="M39" s="120"/>
      <c r="N39" s="23"/>
    </row>
    <row r="40" spans="2:14" x14ac:dyDescent="0.25">
      <c r="B40" s="30"/>
      <c r="C40" s="6"/>
      <c r="D40" s="6"/>
      <c r="E40" s="6"/>
      <c r="F40" s="6"/>
      <c r="G40" s="6"/>
      <c r="H40" s="26"/>
      <c r="I40" s="185" t="s">
        <v>32</v>
      </c>
      <c r="J40" s="185"/>
      <c r="K40" s="135">
        <f>+'Edo Sit Finan (2)'!J45-'Edo Sit Finan (2)'!K45</f>
        <v>926429</v>
      </c>
      <c r="L40" s="121">
        <f>+K40</f>
        <v>926429</v>
      </c>
      <c r="M40" s="121">
        <v>0</v>
      </c>
      <c r="N40" s="23"/>
    </row>
    <row r="41" spans="2:14" x14ac:dyDescent="0.25">
      <c r="B41" s="28"/>
      <c r="C41" s="6"/>
      <c r="D41" s="6"/>
      <c r="E41" s="6"/>
      <c r="F41" s="6"/>
      <c r="G41" s="6"/>
      <c r="H41" s="26"/>
      <c r="I41" s="185" t="s">
        <v>109</v>
      </c>
      <c r="J41" s="185"/>
      <c r="K41" s="135">
        <f>+'Edo Sit Finan (2)'!J46-'Edo Sit Finan (2)'!K46</f>
        <v>0</v>
      </c>
      <c r="L41" s="121">
        <v>0</v>
      </c>
      <c r="M41" s="121">
        <f>-K41</f>
        <v>0</v>
      </c>
      <c r="N41" s="23"/>
    </row>
    <row r="42" spans="2:14" x14ac:dyDescent="0.25">
      <c r="B42" s="30"/>
      <c r="C42" s="6"/>
      <c r="D42" s="6"/>
      <c r="E42" s="6"/>
      <c r="F42" s="6"/>
      <c r="G42" s="6"/>
      <c r="H42" s="26"/>
      <c r="I42" s="185" t="s">
        <v>110</v>
      </c>
      <c r="J42" s="185"/>
      <c r="K42" s="135" t="e">
        <f>+#REF!-#REF!</f>
        <v>#REF!</v>
      </c>
      <c r="L42" s="121">
        <v>0</v>
      </c>
      <c r="M42" s="121">
        <v>0</v>
      </c>
      <c r="N42" s="23"/>
    </row>
    <row r="43" spans="2:14" x14ac:dyDescent="0.25">
      <c r="B43" s="30"/>
      <c r="C43" s="6"/>
      <c r="D43" s="6"/>
      <c r="E43" s="6"/>
      <c r="F43" s="6"/>
      <c r="G43" s="6"/>
      <c r="H43" s="26"/>
      <c r="I43" s="32"/>
      <c r="J43" s="32"/>
      <c r="K43" s="32"/>
      <c r="L43" s="120"/>
      <c r="M43" s="120"/>
      <c r="N43" s="23"/>
    </row>
    <row r="44" spans="2:14" x14ac:dyDescent="0.25">
      <c r="B44" s="30"/>
      <c r="C44" s="6"/>
      <c r="D44" s="6"/>
      <c r="E44" s="6"/>
      <c r="F44" s="6"/>
      <c r="G44" s="6"/>
      <c r="H44" s="26"/>
      <c r="I44" s="187" t="s">
        <v>111</v>
      </c>
      <c r="J44" s="187"/>
      <c r="K44" s="1"/>
      <c r="L44" s="119">
        <f>SUM(L46:L50)</f>
        <v>295329</v>
      </c>
      <c r="M44" s="119">
        <f>SUM(M46:M50)</f>
        <v>1124942</v>
      </c>
      <c r="N44" s="23"/>
    </row>
    <row r="45" spans="2:14" x14ac:dyDescent="0.25">
      <c r="B45" s="30"/>
      <c r="C45" s="6"/>
      <c r="D45" s="6"/>
      <c r="E45" s="6"/>
      <c r="F45" s="6"/>
      <c r="G45" s="6"/>
      <c r="H45" s="26"/>
      <c r="I45" s="32"/>
      <c r="J45" s="32"/>
      <c r="K45" s="32"/>
      <c r="L45" s="120"/>
      <c r="M45" s="120"/>
      <c r="N45" s="23"/>
    </row>
    <row r="46" spans="2:14" x14ac:dyDescent="0.25">
      <c r="B46" s="30"/>
      <c r="C46" s="6"/>
      <c r="D46" s="6"/>
      <c r="E46" s="6"/>
      <c r="F46" s="6"/>
      <c r="G46" s="6"/>
      <c r="H46" s="26"/>
      <c r="I46" s="185" t="s">
        <v>112</v>
      </c>
      <c r="J46" s="185"/>
      <c r="K46" s="135">
        <f>+'Edo Sit Finan (2)'!J51</f>
        <v>295329</v>
      </c>
      <c r="L46" s="121">
        <f>+K46</f>
        <v>295329</v>
      </c>
      <c r="M46" s="121">
        <v>0</v>
      </c>
      <c r="N46" s="23"/>
    </row>
    <row r="47" spans="2:14" x14ac:dyDescent="0.25">
      <c r="B47" s="30"/>
      <c r="C47" s="6"/>
      <c r="D47" s="6"/>
      <c r="E47" s="6"/>
      <c r="F47" s="6"/>
      <c r="G47" s="6"/>
      <c r="H47" s="26"/>
      <c r="I47" s="185" t="s">
        <v>113</v>
      </c>
      <c r="J47" s="185"/>
      <c r="K47" s="135">
        <f>+'Edo Sit Finan (2)'!J52-'Edo Sit Finan (2)'!K51-'Edo Sit Finan (2)'!K52</f>
        <v>0</v>
      </c>
      <c r="L47" s="121">
        <f>+K47</f>
        <v>0</v>
      </c>
      <c r="M47" s="121">
        <v>0</v>
      </c>
      <c r="N47" s="23"/>
    </row>
    <row r="48" spans="2:14" x14ac:dyDescent="0.25">
      <c r="B48" s="30"/>
      <c r="C48" s="6"/>
      <c r="D48" s="6"/>
      <c r="E48" s="6"/>
      <c r="F48" s="6"/>
      <c r="G48" s="6"/>
      <c r="H48" s="26"/>
      <c r="I48" s="185" t="s">
        <v>114</v>
      </c>
      <c r="J48" s="185"/>
      <c r="K48" s="135">
        <f>+'Edo Sit Finan (2)'!J53-'Edo Sit Finan (2)'!K53</f>
        <v>0</v>
      </c>
      <c r="L48" s="121">
        <v>0</v>
      </c>
      <c r="M48" s="121">
        <v>0</v>
      </c>
      <c r="N48" s="23"/>
    </row>
    <row r="49" spans="2:263" x14ac:dyDescent="0.25">
      <c r="B49" s="30"/>
      <c r="C49" s="6"/>
      <c r="D49" s="6"/>
      <c r="E49" s="6"/>
      <c r="F49" s="6"/>
      <c r="G49" s="6"/>
      <c r="H49" s="26"/>
      <c r="I49" s="185" t="s">
        <v>115</v>
      </c>
      <c r="J49" s="185"/>
      <c r="K49" s="135">
        <f>+'Edo Sit Finan (2)'!J54-'Edo Sit Finan (2)'!K54</f>
        <v>0</v>
      </c>
      <c r="L49" s="121">
        <v>0</v>
      </c>
      <c r="M49" s="121">
        <v>0</v>
      </c>
      <c r="N49" s="23"/>
      <c r="JB49" s="142"/>
    </row>
    <row r="50" spans="2:263" x14ac:dyDescent="0.25">
      <c r="B50" s="28"/>
      <c r="C50" s="6"/>
      <c r="D50" s="6"/>
      <c r="E50" s="6"/>
      <c r="F50" s="6"/>
      <c r="G50" s="6"/>
      <c r="H50" s="26"/>
      <c r="I50" s="185" t="s">
        <v>116</v>
      </c>
      <c r="J50" s="185"/>
      <c r="K50" s="135">
        <f>+'Edo Sit Finan (2)'!J55-'Edo Sit Finan (2)'!K55</f>
        <v>-1124942</v>
      </c>
      <c r="L50" s="121">
        <v>0</v>
      </c>
      <c r="M50" s="121">
        <f>-K50</f>
        <v>1124942</v>
      </c>
      <c r="N50" s="23"/>
      <c r="JA50" s="142" t="e">
        <f>+L40+F32</f>
        <v>#REF!</v>
      </c>
      <c r="JB50" s="142">
        <f>+M50</f>
        <v>1124942</v>
      </c>
      <c r="JC50" s="142" t="e">
        <f>+JA50-JB50</f>
        <v>#REF!</v>
      </c>
    </row>
    <row r="51" spans="2:263" x14ac:dyDescent="0.25">
      <c r="B51" s="30"/>
      <c r="C51" s="6"/>
      <c r="D51" s="6"/>
      <c r="E51" s="6"/>
      <c r="F51" s="6"/>
      <c r="G51" s="6"/>
      <c r="H51" s="26"/>
      <c r="I51" s="32"/>
      <c r="J51" s="32"/>
      <c r="K51" s="32"/>
      <c r="L51" s="120"/>
      <c r="M51" s="120"/>
      <c r="N51" s="23"/>
    </row>
    <row r="52" spans="2:263" ht="24" customHeight="1" x14ac:dyDescent="0.25">
      <c r="B52" s="28"/>
      <c r="C52" s="6"/>
      <c r="D52" s="6"/>
      <c r="E52" s="6"/>
      <c r="F52" s="6"/>
      <c r="G52" s="6"/>
      <c r="H52" s="26"/>
      <c r="I52" s="187" t="s">
        <v>125</v>
      </c>
      <c r="J52" s="187"/>
      <c r="K52" s="1"/>
      <c r="L52" s="119">
        <f>SUM(L54:L55)</f>
        <v>0</v>
      </c>
      <c r="M52" s="119">
        <f>SUM(M54:M55)</f>
        <v>0</v>
      </c>
      <c r="N52" s="23"/>
    </row>
    <row r="53" spans="2:263" ht="6.75" customHeight="1" x14ac:dyDescent="0.25">
      <c r="B53" s="30"/>
      <c r="C53" s="6"/>
      <c r="D53" s="6"/>
      <c r="E53" s="6"/>
      <c r="F53" s="6"/>
      <c r="G53" s="6"/>
      <c r="H53" s="26"/>
      <c r="I53" s="32"/>
      <c r="J53" s="32"/>
      <c r="K53" s="32"/>
      <c r="L53" s="120"/>
      <c r="M53" s="120"/>
      <c r="N53" s="23"/>
    </row>
    <row r="54" spans="2:263" x14ac:dyDescent="0.25">
      <c r="B54" s="30"/>
      <c r="C54" s="6"/>
      <c r="D54" s="6"/>
      <c r="E54" s="6"/>
      <c r="F54" s="6"/>
      <c r="G54" s="6"/>
      <c r="H54" s="26"/>
      <c r="I54" s="185" t="s">
        <v>118</v>
      </c>
      <c r="J54" s="185"/>
      <c r="K54" s="135" t="e">
        <f>+#REF!-#REF!</f>
        <v>#REF!</v>
      </c>
      <c r="L54" s="121">
        <v>0</v>
      </c>
      <c r="M54" s="121">
        <v>0</v>
      </c>
      <c r="N54" s="23"/>
    </row>
    <row r="55" spans="2:263" x14ac:dyDescent="0.25">
      <c r="B55" s="123"/>
      <c r="C55" s="43"/>
      <c r="D55" s="43"/>
      <c r="E55" s="43"/>
      <c r="F55" s="43"/>
      <c r="G55" s="43"/>
      <c r="H55" s="124"/>
      <c r="I55" s="191" t="s">
        <v>119</v>
      </c>
      <c r="J55" s="191"/>
      <c r="K55" s="135" t="e">
        <f>+#REF!-#REF!</f>
        <v>#REF!</v>
      </c>
      <c r="L55" s="125">
        <v>0</v>
      </c>
      <c r="M55" s="125">
        <v>0</v>
      </c>
      <c r="N55" s="45"/>
    </row>
    <row r="56" spans="2:263" x14ac:dyDescent="0.25">
      <c r="B56" s="126"/>
      <c r="C56" s="43"/>
      <c r="D56" s="46"/>
      <c r="E56" s="46"/>
      <c r="F56" s="47"/>
      <c r="G56" s="48"/>
      <c r="H56" s="48"/>
      <c r="I56" s="43"/>
      <c r="J56" s="127"/>
      <c r="K56" s="127"/>
      <c r="L56" s="47"/>
      <c r="M56" s="48"/>
      <c r="N56" s="48"/>
    </row>
    <row r="57" spans="2:263" x14ac:dyDescent="0.25">
      <c r="B57" s="6"/>
      <c r="D57" s="33"/>
      <c r="E57" s="33"/>
      <c r="F57" s="49"/>
      <c r="G57" s="50"/>
      <c r="H57" s="50"/>
      <c r="J57" s="128"/>
      <c r="K57" s="128"/>
      <c r="L57" s="49"/>
      <c r="M57" s="50"/>
      <c r="N57" s="50"/>
    </row>
    <row r="58" spans="2:263" x14ac:dyDescent="0.25">
      <c r="C58" s="198" t="s">
        <v>52</v>
      </c>
      <c r="D58" s="198"/>
      <c r="E58" s="198"/>
      <c r="F58" s="198"/>
      <c r="G58" s="198"/>
      <c r="H58" s="198"/>
      <c r="I58" s="198"/>
      <c r="J58" s="198"/>
      <c r="K58" s="198"/>
      <c r="L58" s="198"/>
      <c r="M58" s="198"/>
    </row>
    <row r="59" spans="2:263" x14ac:dyDescent="0.25">
      <c r="C59" s="33"/>
      <c r="D59" s="49"/>
      <c r="E59" s="49"/>
      <c r="F59" s="50"/>
      <c r="G59" s="50"/>
      <c r="I59" s="51"/>
      <c r="J59" s="129"/>
      <c r="K59" s="129"/>
      <c r="L59" s="50"/>
      <c r="M59" s="50"/>
    </row>
    <row r="60" spans="2:263" x14ac:dyDescent="0.25">
      <c r="C60" s="33"/>
      <c r="D60" s="196"/>
      <c r="E60" s="196"/>
      <c r="F60" s="196"/>
      <c r="G60" s="50"/>
      <c r="I60" s="197"/>
      <c r="J60" s="197"/>
      <c r="K60" s="136"/>
      <c r="L60" s="50"/>
      <c r="M60" s="50"/>
    </row>
    <row r="61" spans="2:263" x14ac:dyDescent="0.25">
      <c r="C61" s="52"/>
      <c r="D61" s="199" t="s">
        <v>53</v>
      </c>
      <c r="E61" s="199"/>
      <c r="F61" s="199"/>
      <c r="G61" s="50"/>
      <c r="H61" s="50"/>
      <c r="I61" s="199" t="s">
        <v>54</v>
      </c>
      <c r="J61" s="199"/>
      <c r="K61" s="137"/>
      <c r="L61" s="53"/>
      <c r="M61" s="50"/>
    </row>
    <row r="62" spans="2:263" x14ac:dyDescent="0.25">
      <c r="C62" s="54"/>
      <c r="D62" s="183" t="s">
        <v>55</v>
      </c>
      <c r="E62" s="183"/>
      <c r="F62" s="183"/>
      <c r="G62" s="55"/>
      <c r="H62" s="55"/>
      <c r="I62" s="183" t="s">
        <v>56</v>
      </c>
      <c r="J62" s="183"/>
      <c r="K62" s="3"/>
      <c r="L62" s="53"/>
      <c r="M62" s="50"/>
    </row>
    <row r="63" spans="2:263" x14ac:dyDescent="0.25">
      <c r="B63" s="60"/>
      <c r="H63" s="26"/>
    </row>
  </sheetData>
  <mergeCells count="64">
    <mergeCell ref="C11:D11"/>
    <mergeCell ref="I11:J11"/>
    <mergeCell ref="D3:L3"/>
    <mergeCell ref="D4:L4"/>
    <mergeCell ref="D5:L5"/>
    <mergeCell ref="D6:L6"/>
    <mergeCell ref="D7:L7"/>
    <mergeCell ref="C14:D14"/>
    <mergeCell ref="I14:J14"/>
    <mergeCell ref="C16:D16"/>
    <mergeCell ref="I16:J16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C24:D24"/>
    <mergeCell ref="I24:J24"/>
    <mergeCell ref="I25:J25"/>
    <mergeCell ref="C26:D26"/>
    <mergeCell ref="I27:J27"/>
    <mergeCell ref="C28:D28"/>
    <mergeCell ref="C29:D29"/>
    <mergeCell ref="I29:J29"/>
    <mergeCell ref="C36:D36"/>
    <mergeCell ref="I36:J36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54:J54"/>
    <mergeCell ref="I38:J38"/>
    <mergeCell ref="I40:J40"/>
    <mergeCell ref="I41:J41"/>
    <mergeCell ref="I42:J42"/>
    <mergeCell ref="I44:J44"/>
    <mergeCell ref="I46:J46"/>
    <mergeCell ref="I47:J47"/>
    <mergeCell ref="I48:J48"/>
    <mergeCell ref="I49:J49"/>
    <mergeCell ref="I50:J50"/>
    <mergeCell ref="I52:J52"/>
    <mergeCell ref="D62:F62"/>
    <mergeCell ref="I62:J62"/>
    <mergeCell ref="I55:J55"/>
    <mergeCell ref="C58:M58"/>
    <mergeCell ref="D60:F60"/>
    <mergeCell ref="I60:J60"/>
    <mergeCell ref="D61:F61"/>
    <mergeCell ref="I61:J61"/>
  </mergeCells>
  <pageMargins left="0.17" right="0.17" top="0.74803149606299213" bottom="0.28999999999999998" header="0.31496062992125984" footer="0.17"/>
  <pageSetup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M38" sqref="M38"/>
    </sheetView>
  </sheetViews>
  <sheetFormatPr baseColWidth="10" defaultRowHeight="15" x14ac:dyDescent="0.25"/>
  <sheetData>
    <row r="1" spans="1:9" x14ac:dyDescent="0.25">
      <c r="A1" s="202" t="s">
        <v>130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25">
      <c r="A2" s="131"/>
    </row>
    <row r="3" spans="1:9" x14ac:dyDescent="0.25">
      <c r="A3" s="201" t="s">
        <v>126</v>
      </c>
      <c r="B3" s="201"/>
      <c r="C3" s="201"/>
      <c r="D3" s="201"/>
      <c r="E3" s="201"/>
      <c r="F3" s="201"/>
      <c r="G3" s="201"/>
      <c r="H3" s="201"/>
      <c r="I3" s="201"/>
    </row>
    <row r="4" spans="1:9" x14ac:dyDescent="0.25">
      <c r="A4" s="132"/>
    </row>
    <row r="5" spans="1:9" x14ac:dyDescent="0.25">
      <c r="A5" s="133" t="s">
        <v>127</v>
      </c>
    </row>
    <row r="6" spans="1:9" x14ac:dyDescent="0.25">
      <c r="A6" s="133" t="s">
        <v>128</v>
      </c>
    </row>
    <row r="7" spans="1:9" x14ac:dyDescent="0.25">
      <c r="A7" s="133" t="s">
        <v>129</v>
      </c>
    </row>
  </sheetData>
  <mergeCells count="2">
    <mergeCell ref="A3:I3"/>
    <mergeCell ref="A1:I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4"/>
  <sheetViews>
    <sheetView workbookViewId="0">
      <selection activeCell="J27" sqref="J27"/>
    </sheetView>
  </sheetViews>
  <sheetFormatPr baseColWidth="10" defaultRowHeight="15" x14ac:dyDescent="0.25"/>
  <sheetData>
    <row r="2" spans="2:7" x14ac:dyDescent="0.25">
      <c r="B2" s="203" t="s">
        <v>131</v>
      </c>
      <c r="C2" s="203"/>
      <c r="D2" s="203"/>
      <c r="E2" s="203"/>
      <c r="F2" s="203"/>
      <c r="G2" s="203"/>
    </row>
    <row r="3" spans="2:7" x14ac:dyDescent="0.25">
      <c r="B3" s="134"/>
    </row>
    <row r="4" spans="2:7" x14ac:dyDescent="0.25">
      <c r="B4" s="203" t="s">
        <v>132</v>
      </c>
      <c r="C4" s="203"/>
      <c r="D4" s="203"/>
      <c r="E4" s="203"/>
      <c r="F4" s="203"/>
      <c r="G4" s="203"/>
    </row>
  </sheetData>
  <mergeCells count="2">
    <mergeCell ref="B2:G2"/>
    <mergeCell ref="B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Edo Act</vt:lpstr>
      <vt:lpstr>Edo Sit Finan (2)</vt:lpstr>
      <vt:lpstr>Edo de Cambios (2)</vt:lpstr>
      <vt:lpstr>Informe de Pasivos Cont</vt:lpstr>
      <vt:lpstr>Notas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A. Hernandez Cruz</dc:creator>
  <cp:lastModifiedBy>Arely</cp:lastModifiedBy>
  <cp:lastPrinted>2018-10-03T20:27:22Z</cp:lastPrinted>
  <dcterms:created xsi:type="dcterms:W3CDTF">2014-09-10T22:38:09Z</dcterms:created>
  <dcterms:modified xsi:type="dcterms:W3CDTF">2018-10-04T18:37:59Z</dcterms:modified>
</cp:coreProperties>
</file>