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60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JC57" i="1" s="1"/>
  <c r="O45" i="1"/>
  <c r="O43" i="1"/>
  <c r="O62" i="1" s="1"/>
  <c r="N43" i="1"/>
  <c r="N62" i="1" s="1"/>
  <c r="M43" i="1"/>
  <c r="M62" i="1" s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L26" i="1"/>
  <c r="L39" i="1" s="1"/>
  <c r="H25" i="1"/>
  <c r="H42" i="1" s="1"/>
  <c r="G25" i="1"/>
  <c r="G42" i="1" s="1"/>
  <c r="E25" i="1"/>
  <c r="E42" i="1" s="1"/>
  <c r="O24" i="1"/>
  <c r="O26" i="1" s="1"/>
  <c r="O39" i="1" s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M17" i="1"/>
  <c r="M26" i="1" s="1"/>
  <c r="M39" i="1" s="1"/>
  <c r="H17" i="1"/>
  <c r="F17" i="1"/>
  <c r="F25" i="1" s="1"/>
  <c r="F42" i="1" s="1"/>
  <c r="M64" i="1" l="1"/>
  <c r="O64" i="1"/>
  <c r="L64" i="1"/>
  <c r="N64" i="1"/>
</calcChain>
</file>

<file path=xl/sharedStrings.xml><?xml version="1.0" encoding="utf-8"?>
<sst xmlns="http://schemas.openxmlformats.org/spreadsheetml/2006/main" count="88" uniqueCount="78">
  <si>
    <t>Cuenta Pública 2020</t>
  </si>
  <si>
    <t>Estado de Situación Financiera</t>
  </si>
  <si>
    <t>Al 31 de Diciembre de 2020 y 2019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</si>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</sst>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2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Contable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A3" zoomScale="110" zoomScaleNormal="110" workbookViewId="0">
      <selection activeCell="A17" sqref="A17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2020</v>
      </c>
      <c r="F10" s="27">
        <v>2017</v>
      </c>
      <c r="G10" s="27">
        <v>2019</v>
      </c>
      <c r="H10" s="27">
        <v>2016</v>
      </c>
      <c r="I10" s="28"/>
      <c r="J10" s="26"/>
      <c r="K10" s="26"/>
      <c r="L10" s="27">
        <v>2020</v>
      </c>
      <c r="M10" s="27">
        <v>2017</v>
      </c>
      <c r="N10" s="27">
        <v>2019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11329500</v>
      </c>
      <c r="F17" s="46">
        <f>+E17/$E$14</f>
        <v>11329.5</v>
      </c>
      <c r="G17" s="46">
        <v>11552058</v>
      </c>
      <c r="H17" s="46">
        <f t="shared" ref="H17:H23" si="0">+G17/$G$14</f>
        <v>11552.058000000001</v>
      </c>
      <c r="I17" s="36"/>
      <c r="J17" s="45" t="s">
        <v>13</v>
      </c>
      <c r="K17" s="45"/>
      <c r="L17" s="46">
        <v>999480</v>
      </c>
      <c r="M17" s="46">
        <f>+L17/$L$15</f>
        <v>999.48</v>
      </c>
      <c r="N17" s="46">
        <v>1010117</v>
      </c>
      <c r="O17" s="46">
        <f>+N17/$N$15</f>
        <v>1010.117</v>
      </c>
      <c r="P17" s="31"/>
      <c r="Q17" s="1"/>
    </row>
    <row r="18" spans="2:17" x14ac:dyDescent="0.2">
      <c r="B18" s="32"/>
      <c r="C18" s="45" t="s">
        <v>14</v>
      </c>
      <c r="D18" s="45"/>
      <c r="E18" s="46">
        <v>3199672</v>
      </c>
      <c r="F18" s="46">
        <f t="shared" ref="F18:F23" si="1">+E18/$E$14</f>
        <v>3199.672</v>
      </c>
      <c r="G18" s="46">
        <v>190000</v>
      </c>
      <c r="H18" s="46">
        <f t="shared" si="0"/>
        <v>190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166294</v>
      </c>
      <c r="F19" s="46">
        <f t="shared" si="1"/>
        <v>166.29400000000001</v>
      </c>
      <c r="G19" s="46">
        <v>26255</v>
      </c>
      <c r="H19" s="46">
        <f t="shared" si="0"/>
        <v>26.254999999999999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-190000</v>
      </c>
      <c r="F22" s="46">
        <f t="shared" si="1"/>
        <v>-190</v>
      </c>
      <c r="G22" s="46">
        <v>-190000</v>
      </c>
      <c r="H22" s="46">
        <f t="shared" si="0"/>
        <v>-190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14505466</v>
      </c>
      <c r="F25" s="41">
        <f>SUM(F17:F24)</f>
        <v>14505.466</v>
      </c>
      <c r="G25" s="41">
        <f>SUM(G17:G24)</f>
        <v>11578313</v>
      </c>
      <c r="H25" s="41">
        <f>SUM(H17:H24)</f>
        <v>11578.313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/>
      <c r="F26" s="52"/>
      <c r="G26" s="52"/>
      <c r="H26" s="52"/>
      <c r="I26" s="51"/>
      <c r="J26" s="42" t="s">
        <v>28</v>
      </c>
      <c r="K26" s="42"/>
      <c r="L26" s="41">
        <f>SUM(L17:L25)</f>
        <v>999480</v>
      </c>
      <c r="M26" s="41">
        <f>SUM(M17:M25)</f>
        <v>999.48</v>
      </c>
      <c r="N26" s="41">
        <f>SUM(N17:N25)</f>
        <v>1010117</v>
      </c>
      <c r="O26" s="41">
        <f>SUM(O17:O25)</f>
        <v>1010.117</v>
      </c>
      <c r="P26" s="31"/>
      <c r="Q26" s="1"/>
    </row>
    <row r="27" spans="2:17" x14ac:dyDescent="0.2">
      <c r="B27" s="32"/>
      <c r="C27" s="47"/>
      <c r="D27" s="47"/>
      <c r="E27" s="55"/>
      <c r="F27" s="49"/>
      <c r="G27" s="49"/>
      <c r="H27" s="49"/>
      <c r="I27" s="36"/>
      <c r="J27" s="56"/>
      <c r="K27" s="48"/>
      <c r="L27" s="55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7597497</v>
      </c>
      <c r="F33" s="46">
        <f>+E33/$E$14</f>
        <v>7597.4970000000003</v>
      </c>
      <c r="G33" s="46">
        <v>7052096</v>
      </c>
      <c r="H33" s="46">
        <f>+G33/$G$14</f>
        <v>7052.0959999999995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432315</v>
      </c>
      <c r="F34" s="46">
        <f>+E34/$E$14</f>
        <v>432.315</v>
      </c>
      <c r="G34" s="46">
        <v>214697</v>
      </c>
      <c r="H34" s="46">
        <f>+G34/$G$14</f>
        <v>214.697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-6208942</v>
      </c>
      <c r="F35" s="46">
        <f>+E35/$E$14</f>
        <v>-6208.942</v>
      </c>
      <c r="G35" s="46">
        <v>-5758649</v>
      </c>
      <c r="H35" s="46">
        <f>+G35/$G$14</f>
        <v>-5758.6490000000003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999480</v>
      </c>
      <c r="M39" s="41">
        <f>M26+M37</f>
        <v>999.48</v>
      </c>
      <c r="N39" s="41">
        <f>N26+N37</f>
        <v>1010117</v>
      </c>
      <c r="O39" s="41">
        <f>O26+O37</f>
        <v>1010.117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1820870</v>
      </c>
      <c r="F40" s="41">
        <f>SUM(F30:F39)</f>
        <v>1820.87</v>
      </c>
      <c r="G40" s="41">
        <f>SUM(G30:G39)</f>
        <v>1508144</v>
      </c>
      <c r="H40" s="41">
        <f>SUM(H30:H39)</f>
        <v>1508.1439999999993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16326336</v>
      </c>
      <c r="F42" s="41">
        <f>F25+F40</f>
        <v>16326.335999999999</v>
      </c>
      <c r="G42" s="41">
        <f>G25+G40</f>
        <v>13086457</v>
      </c>
      <c r="H42" s="41">
        <f>H25+H40</f>
        <v>13086.456999999999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0</v>
      </c>
      <c r="O43" s="41">
        <f>SUM(O45:O47)</f>
        <v>0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0</v>
      </c>
      <c r="O46" s="46">
        <f>+N46/$N$15</f>
        <v>0</v>
      </c>
      <c r="P46" s="31"/>
      <c r="Q46" s="1"/>
      <c r="JC46" s="58">
        <f>+L46-N46</f>
        <v>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15326856</v>
      </c>
      <c r="M49" s="41">
        <f>SUM(M51:M55)</f>
        <v>15326.856</v>
      </c>
      <c r="N49" s="41">
        <f>SUM(N51:N55)</f>
        <v>12076340</v>
      </c>
      <c r="O49" s="41">
        <f>SUM(O51:O55)</f>
        <v>12076.34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2806589</v>
      </c>
      <c r="M51" s="46">
        <f>+L51/$L$15</f>
        <v>2806.5889999999999</v>
      </c>
      <c r="N51" s="46">
        <v>1722216</v>
      </c>
      <c r="O51" s="46">
        <f>+N51/$N$15</f>
        <v>1722.2159999999999</v>
      </c>
      <c r="P51" s="31"/>
      <c r="Q51" s="1"/>
      <c r="JC51" s="58">
        <f>+L52-N51-N52</f>
        <v>0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10392555</v>
      </c>
      <c r="M52" s="46">
        <f>+L52/$L$15</f>
        <v>10392.555</v>
      </c>
      <c r="N52" s="46">
        <v>8670339</v>
      </c>
      <c r="O52" s="46">
        <f>+N52/$N$15</f>
        <v>8670.3389999999999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2127712</v>
      </c>
      <c r="M55" s="46">
        <f>+L55/$L$15</f>
        <v>2127.712</v>
      </c>
      <c r="N55" s="46">
        <v>1683785</v>
      </c>
      <c r="O55" s="46">
        <f>+N55/$N$15</f>
        <v>1683.7850000000001</v>
      </c>
      <c r="P55" s="31"/>
      <c r="Q55" s="1"/>
      <c r="JC55" s="58">
        <f>+L55-N55</f>
        <v>443927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443927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15326856</v>
      </c>
      <c r="M62" s="41">
        <f>M43+M49+M57</f>
        <v>15326.856</v>
      </c>
      <c r="N62" s="41">
        <f>N43+N49+N57</f>
        <v>12076340</v>
      </c>
      <c r="O62" s="41">
        <f>O43+O49+O57</f>
        <v>12076.34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16326336</v>
      </c>
      <c r="M64" s="41">
        <f>M62+M39</f>
        <v>16326.335999999999</v>
      </c>
      <c r="N64" s="41">
        <f>N62+N39</f>
        <v>13086457</v>
      </c>
      <c r="O64" s="41">
        <f>O62+O39</f>
        <v>13086.457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/>
      <c r="M65" s="69"/>
      <c r="N65" s="68"/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3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2021-02-19T16:26:51Z</dcterms:created>
  <dcterms:modified xsi:type="dcterms:W3CDTF">2021-02-19T16:28:00Z</dcterms:modified>
</cp:coreProperties>
</file>