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M50" i="1"/>
  <c r="L50" i="1"/>
  <c r="N47" i="1"/>
  <c r="N44" i="1" s="1"/>
  <c r="N36" i="1" s="1"/>
  <c r="L47" i="1"/>
  <c r="M47" i="1" s="1"/>
  <c r="M44" i="1" s="1"/>
  <c r="N46" i="1"/>
  <c r="M46" i="1"/>
  <c r="L46" i="1"/>
  <c r="O44" i="1"/>
  <c r="O36" i="1" s="1"/>
  <c r="N41" i="1"/>
  <c r="L41" i="1"/>
  <c r="M41" i="1" s="1"/>
  <c r="M38" i="1" s="1"/>
  <c r="M36" i="1" s="1"/>
  <c r="O38" i="1"/>
  <c r="N38" i="1"/>
  <c r="L38" i="1"/>
  <c r="G33" i="1"/>
  <c r="F33" i="1"/>
  <c r="F26" i="1" s="1"/>
  <c r="E33" i="1"/>
  <c r="H32" i="1"/>
  <c r="G32" i="1"/>
  <c r="H31" i="1"/>
  <c r="H26" i="1" s="1"/>
  <c r="G31" i="1"/>
  <c r="E31" i="1"/>
  <c r="O27" i="1"/>
  <c r="N27" i="1"/>
  <c r="M27" i="1"/>
  <c r="L27" i="1"/>
  <c r="G26" i="1"/>
  <c r="E26" i="1"/>
  <c r="E24" i="1"/>
  <c r="F23" i="1"/>
  <c r="E23" i="1"/>
  <c r="H20" i="1"/>
  <c r="G20" i="1"/>
  <c r="E20" i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H16" i="1" s="1"/>
  <c r="E18" i="1"/>
  <c r="F18" i="1" s="1"/>
  <c r="F16" i="1" s="1"/>
  <c r="F14" i="1" s="1"/>
  <c r="N16" i="1"/>
  <c r="L16" i="1"/>
  <c r="L26" i="1" s="1"/>
  <c r="G16" i="1"/>
  <c r="E16" i="1"/>
  <c r="N14" i="1"/>
  <c r="L14" i="1"/>
  <c r="G14" i="1"/>
  <c r="E14" i="1"/>
  <c r="M26" i="1" l="1"/>
  <c r="M14" i="1"/>
  <c r="M13" i="1" s="1"/>
  <c r="N13" i="1"/>
  <c r="H14" i="1"/>
  <c r="O13" i="1" s="1"/>
  <c r="L44" i="1"/>
  <c r="L36" i="1" s="1"/>
  <c r="L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<sst xmlns="http://schemas.openxmlformats.org/spreadsheetml/2006/main" count="76" uniqueCount="69">
  <si>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2020</t>
  </si>
  <si>
    <t>Estado de Cambios en la Situación Financiera</t>
  </si>
  <si>
    <t>Al 31 de Mayo de 2020 y 2019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</si>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</sst>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EFE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3742131</v>
          </cell>
        </row>
        <row r="16">
          <cell r="J16">
            <v>0</v>
          </cell>
        </row>
        <row r="21">
          <cell r="J21">
            <v>51531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211405</v>
          </cell>
        </row>
        <row r="36">
          <cell r="J36">
            <v>0</v>
          </cell>
        </row>
        <row r="39">
          <cell r="H39">
            <v>236973</v>
          </cell>
          <cell r="J39">
            <v>0</v>
          </cell>
        </row>
        <row r="50">
          <cell r="J50">
            <v>102379</v>
          </cell>
        </row>
        <row r="63">
          <cell r="H63">
            <v>0</v>
          </cell>
          <cell r="J63">
            <v>0</v>
          </cell>
        </row>
        <row r="67">
          <cell r="H67">
            <v>2148257</v>
          </cell>
        </row>
        <row r="68">
          <cell r="H68">
            <v>1722216</v>
          </cell>
        </row>
        <row r="69">
          <cell r="H69">
            <v>0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C3" zoomScaleNormal="100" workbookViewId="0">
      <selection activeCell="G30" sqref="G30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6">
        <f>+E14+L14+L36</f>
        <v>4107446</v>
      </c>
      <c r="M13" s="36">
        <f>+F14+M14+M36</f>
        <v>4107.4459999999999</v>
      </c>
      <c r="N13" s="36">
        <f>+G14+N14+N36</f>
        <v>4107446</v>
      </c>
      <c r="O13" s="35">
        <f>+H14+O14+O36</f>
        <v>4107.4459999999999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236973</v>
      </c>
      <c r="F14" s="47">
        <f>F16+F26</f>
        <v>236.97300000000001</v>
      </c>
      <c r="G14" s="47">
        <f>G16+G26</f>
        <v>4005067</v>
      </c>
      <c r="H14" s="47">
        <f>H16+H26</f>
        <v>4005.067</v>
      </c>
      <c r="I14" s="7"/>
      <c r="J14" s="46" t="s">
        <v>10</v>
      </c>
      <c r="K14" s="46"/>
      <c r="L14" s="47">
        <f>L16+L27</f>
        <v>0</v>
      </c>
      <c r="M14" s="47">
        <f>M16+M27</f>
        <v>0</v>
      </c>
      <c r="N14" s="47">
        <f>N16+N27</f>
        <v>102379</v>
      </c>
      <c r="O14" s="47">
        <f>O16+O27</f>
        <v>102.379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0</v>
      </c>
      <c r="F16" s="47">
        <f>SUM(F18:F24)</f>
        <v>0</v>
      </c>
      <c r="G16" s="47">
        <f>SUM(G18:G24)</f>
        <v>3793662</v>
      </c>
      <c r="H16" s="47">
        <f>SUM(H18:H24)</f>
        <v>3793.6619999999998</v>
      </c>
      <c r="I16" s="7"/>
      <c r="J16" s="46" t="s">
        <v>12</v>
      </c>
      <c r="K16" s="46"/>
      <c r="L16" s="47">
        <f>SUM(L18:L25)</f>
        <v>0</v>
      </c>
      <c r="M16" s="47">
        <f>SUM(M18:M25)</f>
        <v>0</v>
      </c>
      <c r="N16" s="47">
        <f>SUM(N18:N25)</f>
        <v>102379</v>
      </c>
      <c r="O16" s="47">
        <f>SUM(O18:O25)</f>
        <v>102.379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Ene_20'!H11</f>
        <v>0</v>
      </c>
      <c r="F18" s="53">
        <f>+E18/$E$12</f>
        <v>0</v>
      </c>
      <c r="G18" s="53">
        <f>+'[1]Cambios conac Ene_20'!J11</f>
        <v>3742131</v>
      </c>
      <c r="H18" s="53">
        <f>+G18/$G$12</f>
        <v>3742.1309999999999</v>
      </c>
      <c r="I18" s="7"/>
      <c r="J18" s="52" t="s">
        <v>14</v>
      </c>
      <c r="K18" s="52"/>
      <c r="L18" s="53">
        <f>+'[1]Cambios conac Ene_20'!H50</f>
        <v>0</v>
      </c>
      <c r="M18" s="53">
        <f>+L18/$L$12</f>
        <v>0</v>
      </c>
      <c r="N18" s="53">
        <f>+'[1]Cambios conac Ene_20'!J50</f>
        <v>102379</v>
      </c>
      <c r="O18" s="53">
        <f>+N18/$N$12</f>
        <v>102.379</v>
      </c>
      <c r="P18" s="37"/>
    </row>
    <row r="19" spans="2:16" x14ac:dyDescent="0.25">
      <c r="B19" s="45"/>
      <c r="C19" s="52" t="s">
        <v>15</v>
      </c>
      <c r="D19" s="52"/>
      <c r="E19" s="53">
        <f>+'[1]Cambios conac Ene_20'!H16</f>
        <v>0</v>
      </c>
      <c r="F19" s="53">
        <f>+E19/$E$12</f>
        <v>0</v>
      </c>
      <c r="G19" s="53">
        <f>+'[1]Cambios conac Ene_20'!J16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Ene_20'!H21</f>
        <v>0</v>
      </c>
      <c r="F20" s="53">
        <v>0</v>
      </c>
      <c r="G20" s="53">
        <f>+'[1]Cambios conac Ene_20'!J21</f>
        <v>51531</v>
      </c>
      <c r="H20" s="53">
        <f>+G20/$G$12</f>
        <v>51.530999999999999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Ene_20'!H24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Ene_20'!H26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236973</v>
      </c>
      <c r="F26" s="47">
        <f>SUM(F28:F36)</f>
        <v>236.97300000000001</v>
      </c>
      <c r="G26" s="47">
        <f>SUM(G28:G36)</f>
        <v>211405</v>
      </c>
      <c r="H26" s="47">
        <f>SUM(H28:H36)</f>
        <v>211.405</v>
      </c>
      <c r="I26" s="7"/>
      <c r="J26" s="49"/>
      <c r="K26" s="49"/>
      <c r="L26" s="54">
        <f>+L16-N16</f>
        <v>-102379</v>
      </c>
      <c r="M26" s="54">
        <f>+M16-O16</f>
        <v>-102.379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Ene_20'!H32</f>
        <v>0</v>
      </c>
      <c r="F31" s="53">
        <v>0</v>
      </c>
      <c r="G31" s="53">
        <f>+'[1]Cambios conac Ene_20'!J32</f>
        <v>211405</v>
      </c>
      <c r="H31" s="53">
        <f>+G31/$G$12</f>
        <v>211.405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Ene_20'!J36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Ene_20'!H39</f>
        <v>236973</v>
      </c>
      <c r="F33" s="53">
        <f>+E33/$E$12</f>
        <v>236.97300000000001</v>
      </c>
      <c r="G33" s="53">
        <f>+'[1]Cambios conac Ene_20'!J39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3870473</v>
      </c>
      <c r="M36" s="47">
        <f>M38+M44+M52</f>
        <v>3870.473</v>
      </c>
      <c r="N36" s="47">
        <f>N38+N44+N52</f>
        <v>0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Ene_20'!H63</f>
        <v>0</v>
      </c>
      <c r="M41" s="53">
        <f>+L41/$L$12</f>
        <v>0</v>
      </c>
      <c r="N41" s="53">
        <f>+'[1]Cambios conac Ene_20'!J63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3870473</v>
      </c>
      <c r="M44" s="47">
        <f>SUM(M46:M50)</f>
        <v>3870.473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Ene_20'!H67</f>
        <v>2148257</v>
      </c>
      <c r="M46" s="53">
        <f>+L46/$L$12</f>
        <v>2148.2570000000001</v>
      </c>
      <c r="N46" s="53">
        <f>+'[1]Cambios conac Ene_20'!J67</f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Ene_20'!H68</f>
        <v>1722216</v>
      </c>
      <c r="M47" s="53">
        <f>+L47/$L$12</f>
        <v>1722.2159999999999</v>
      </c>
      <c r="N47" s="53">
        <f>+'[1]Cambios conac Ene_20'!J68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Ene_20'!H69</f>
        <v>0</v>
      </c>
      <c r="M50" s="53">
        <f>+L50/$L$12</f>
        <v>0</v>
      </c>
      <c r="N50" s="53">
        <f>+'[1]Cambios conac Ene_20'!J69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2020-07-06T23:15:26Z</dcterms:created>
  <dcterms:modified xsi:type="dcterms:W3CDTF">2020-07-06T23:15:51Z</dcterms:modified>
</cp:coreProperties>
</file>