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M47" i="1"/>
  <c r="L47" i="1"/>
  <c r="N46" i="1"/>
  <c r="L46" i="1"/>
  <c r="M46" i="1" s="1"/>
  <c r="O44" i="1"/>
  <c r="N44" i="1"/>
  <c r="N36" i="1" s="1"/>
  <c r="L44" i="1"/>
  <c r="L36" i="1" s="1"/>
  <c r="N41" i="1"/>
  <c r="M41" i="1"/>
  <c r="L41" i="1"/>
  <c r="O38" i="1"/>
  <c r="N38" i="1"/>
  <c r="M38" i="1"/>
  <c r="L38" i="1"/>
  <c r="O36" i="1"/>
  <c r="G33" i="1"/>
  <c r="E33" i="1"/>
  <c r="F33" i="1" s="1"/>
  <c r="F26" i="1" s="1"/>
  <c r="G32" i="1"/>
  <c r="H32" i="1" s="1"/>
  <c r="G31" i="1"/>
  <c r="H31" i="1" s="1"/>
  <c r="H26" i="1" s="1"/>
  <c r="E31" i="1"/>
  <c r="O27" i="1"/>
  <c r="N27" i="1"/>
  <c r="M27" i="1"/>
  <c r="L27" i="1"/>
  <c r="E24" i="1"/>
  <c r="E23" i="1"/>
  <c r="F23" i="1" s="1"/>
  <c r="G20" i="1"/>
  <c r="H20" i="1" s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E18" i="1"/>
  <c r="F18" i="1" s="1"/>
  <c r="F16" i="1" s="1"/>
  <c r="F14" i="1" s="1"/>
  <c r="N16" i="1"/>
  <c r="L16" i="1"/>
  <c r="L26" i="1" s="1"/>
  <c r="G16" i="1"/>
  <c r="E16" i="1"/>
  <c r="N14" i="1"/>
  <c r="L14" i="1"/>
  <c r="M26" i="1" l="1"/>
  <c r="M14" i="1"/>
  <c r="H16" i="1"/>
  <c r="H14" i="1" s="1"/>
  <c r="O13" i="1" s="1"/>
  <c r="M44" i="1"/>
  <c r="M36" i="1" s="1"/>
  <c r="M13" i="1" s="1"/>
  <c r="E26" i="1"/>
  <c r="E14" i="1" s="1"/>
  <c r="L13" i="1" s="1"/>
  <c r="G26" i="1"/>
  <c r="G14" i="1" s="1"/>
  <c r="N13" i="1" s="1"/>
  <c r="Q13" i="1" l="1"/>
  <c r="K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<sst xmlns="http://schemas.openxmlformats.org/spreadsheetml/2006/main" count="76" uniqueCount="69">
  <si>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</si>
  <si>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</si>
  <si>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30 de Septiembre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</si>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</sst>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Contable%20Sept%20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443404</v>
          </cell>
        </row>
        <row r="16">
          <cell r="H16">
            <v>1675783</v>
          </cell>
        </row>
        <row r="21">
          <cell r="J21">
            <v>16213</v>
          </cell>
        </row>
        <row r="24">
          <cell r="H24">
            <v>0</v>
          </cell>
        </row>
        <row r="26">
          <cell r="H26">
            <v>30245</v>
          </cell>
        </row>
        <row r="32">
          <cell r="J32">
            <v>426028</v>
          </cell>
        </row>
        <row r="36">
          <cell r="J36">
            <v>0</v>
          </cell>
        </row>
        <row r="39">
          <cell r="J39">
            <v>35226</v>
          </cell>
        </row>
        <row r="50">
          <cell r="J50">
            <v>615178</v>
          </cell>
        </row>
        <row r="63">
          <cell r="H63">
            <v>118698</v>
          </cell>
        </row>
        <row r="67">
          <cell r="J67">
            <v>8580</v>
          </cell>
        </row>
        <row r="68">
          <cell r="H68">
            <v>1039129</v>
          </cell>
        </row>
        <row r="69">
          <cell r="J69">
            <v>1319226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A24" zoomScale="82" zoomScaleNormal="82" workbookViewId="0">
      <selection activeCell="B62" sqref="B62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2863855</v>
      </c>
      <c r="M13" s="35">
        <f>+F14+M14+M36</f>
        <v>2833.6099999999997</v>
      </c>
      <c r="N13" s="35">
        <f>+G14+N14+N36</f>
        <v>2863855</v>
      </c>
      <c r="O13" s="35">
        <f>+H14+O14+O36</f>
        <v>1500.8229999999999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1706028</v>
      </c>
      <c r="F14" s="47">
        <f>F16+F26</f>
        <v>1675.7829999999999</v>
      </c>
      <c r="G14" s="47">
        <f>G16+G26</f>
        <v>920871</v>
      </c>
      <c r="H14" s="47">
        <f>H16+H26</f>
        <v>885.64499999999998</v>
      </c>
      <c r="I14" s="7"/>
      <c r="J14" s="46" t="s">
        <v>10</v>
      </c>
      <c r="K14" s="46"/>
      <c r="L14" s="47">
        <f>L16+L27</f>
        <v>0</v>
      </c>
      <c r="M14" s="47">
        <f>M16+M27</f>
        <v>0</v>
      </c>
      <c r="N14" s="47">
        <f>N16+N27</f>
        <v>615178</v>
      </c>
      <c r="O14" s="47">
        <f>O16+O27</f>
        <v>615.178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1706028</v>
      </c>
      <c r="F16" s="47">
        <f>SUM(F18:F24)</f>
        <v>1675.7829999999999</v>
      </c>
      <c r="G16" s="47">
        <f>SUM(G18:G24)</f>
        <v>459617</v>
      </c>
      <c r="H16" s="47">
        <f>SUM(H18:H24)</f>
        <v>459.61700000000002</v>
      </c>
      <c r="I16" s="7"/>
      <c r="J16" s="46" t="s">
        <v>12</v>
      </c>
      <c r="K16" s="46"/>
      <c r="L16" s="47">
        <f>SUM(L18:L25)</f>
        <v>0</v>
      </c>
      <c r="M16" s="47">
        <f>SUM(M18:M25)</f>
        <v>0</v>
      </c>
      <c r="N16" s="47">
        <f>SUM(N18:N25)</f>
        <v>615178</v>
      </c>
      <c r="O16" s="47">
        <f>SUM(O18:O25)</f>
        <v>615.178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f>+'[1]Cambios conac Ene_16'!H11</f>
        <v>0</v>
      </c>
      <c r="F18" s="53">
        <f>+E18/$E$12</f>
        <v>0</v>
      </c>
      <c r="G18" s="53">
        <f>+'[1]Cambios conac Ene_16'!J11</f>
        <v>443404</v>
      </c>
      <c r="H18" s="53">
        <f>+G18/$G$12</f>
        <v>443.404</v>
      </c>
      <c r="I18" s="7"/>
      <c r="J18" s="52" t="s">
        <v>14</v>
      </c>
      <c r="K18" s="52"/>
      <c r="L18" s="53">
        <f>+'[1]Cambios conac Ene_16'!H50</f>
        <v>0</v>
      </c>
      <c r="M18" s="53">
        <f>+L18/$L$12</f>
        <v>0</v>
      </c>
      <c r="N18" s="53">
        <f>+'[1]Cambios conac Ene_16'!J50</f>
        <v>615178</v>
      </c>
      <c r="O18" s="53">
        <f>+N18/$N$12</f>
        <v>615.178</v>
      </c>
      <c r="P18" s="37"/>
    </row>
    <row r="19" spans="2:16" x14ac:dyDescent="0.25">
      <c r="B19" s="45"/>
      <c r="C19" s="52" t="s">
        <v>15</v>
      </c>
      <c r="D19" s="52"/>
      <c r="E19" s="53">
        <f>+'[1]Cambios conac Ene_16'!H16</f>
        <v>1675783</v>
      </c>
      <c r="F19" s="53">
        <f>+E19/$E$12</f>
        <v>1675.7829999999999</v>
      </c>
      <c r="G19" s="53">
        <f>+'[1]Cambios conac Ene_16'!J16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16213</v>
      </c>
      <c r="H20" s="53">
        <f>+G20/$G$12</f>
        <v>16.213000000000001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f>+'[1]Cambios conac Ene_16'!H26</f>
        <v>30245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0</v>
      </c>
      <c r="F26" s="47">
        <f>SUM(F28:F36)</f>
        <v>0</v>
      </c>
      <c r="G26" s="47">
        <f>SUM(G28:G36)</f>
        <v>461254</v>
      </c>
      <c r="H26" s="47">
        <f>SUM(H28:H36)</f>
        <v>426.02800000000002</v>
      </c>
      <c r="I26" s="7"/>
      <c r="J26" s="49"/>
      <c r="K26" s="49"/>
      <c r="L26" s="54">
        <f>+L16-N16</f>
        <v>-615178</v>
      </c>
      <c r="M26" s="54">
        <f>+M16-O16</f>
        <v>-615.178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f>+'[1]Cambios conac Ene_16'!H32</f>
        <v>0</v>
      </c>
      <c r="F31" s="53">
        <v>0</v>
      </c>
      <c r="G31" s="53">
        <f>+'[1]Cambios conac Ene_16'!J32</f>
        <v>426028</v>
      </c>
      <c r="H31" s="53">
        <f>+G31/$G$12</f>
        <v>426.02800000000002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Ene_16'!H39</f>
        <v>0</v>
      </c>
      <c r="F33" s="53">
        <f>+E33/$E$12</f>
        <v>0</v>
      </c>
      <c r="G33" s="53">
        <f>+'[1]Cambios conac Ene_16'!J39</f>
        <v>35226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1157827</v>
      </c>
      <c r="M36" s="47">
        <f>M38+M44+M52</f>
        <v>1157.827</v>
      </c>
      <c r="N36" s="47">
        <f>N38+N44+N52</f>
        <v>1327806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118698</v>
      </c>
      <c r="M38" s="47">
        <f>SUM(M40:M42)</f>
        <v>118.69799999999999</v>
      </c>
      <c r="N38" s="47">
        <f>SUM(N40:N42)</f>
        <v>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118698</v>
      </c>
      <c r="M41" s="53">
        <f>+L41/$L$12</f>
        <v>118.69799999999999</v>
      </c>
      <c r="N41" s="53">
        <f>+'[1]Cambios conac Ene_16'!J63</f>
        <v>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1039129</v>
      </c>
      <c r="M44" s="47">
        <f>SUM(M46:M50)</f>
        <v>1039.1289999999999</v>
      </c>
      <c r="N44" s="47">
        <f>SUM(N46:N50)</f>
        <v>1327806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0</v>
      </c>
      <c r="M46" s="53">
        <f>+L46/$L$12</f>
        <v>0</v>
      </c>
      <c r="N46" s="53">
        <f>+'[1]Cambios conac Ene_16'!J67</f>
        <v>8580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1039129</v>
      </c>
      <c r="M47" s="53">
        <f>+L47/$L$12</f>
        <v>1039.1289999999999</v>
      </c>
      <c r="N47" s="53">
        <f>+'[1]Cambios conac Ene_16'!J68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Ene_16'!H69</f>
        <v>0</v>
      </c>
      <c r="M50" s="53">
        <f>+L50/$L$12</f>
        <v>0</v>
      </c>
      <c r="N50" s="53">
        <f>+'[1]Cambios conac Ene_16'!J69</f>
        <v>1319226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2018-10-04T18:42:57Z</dcterms:created>
  <dcterms:modified xsi:type="dcterms:W3CDTF">2018-10-04T18:43:09Z</dcterms:modified>
</cp:coreProperties>
</file>