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I38" i="1" l="1"/>
  <c r="H38" i="1"/>
  <c r="E38" i="1"/>
  <c r="N36" i="1"/>
  <c r="L36" i="1"/>
  <c r="K36" i="1"/>
  <c r="M36" i="1" s="1"/>
  <c r="N35" i="1"/>
  <c r="L35" i="1"/>
  <c r="K35" i="1"/>
  <c r="M35" i="1" s="1"/>
  <c r="N34" i="1"/>
  <c r="L34" i="1"/>
  <c r="K34" i="1"/>
  <c r="M34" i="1" s="1"/>
  <c r="R33" i="1"/>
  <c r="Q33" i="1"/>
  <c r="M33" i="1"/>
  <c r="N33" i="1" s="1"/>
  <c r="L33" i="1"/>
  <c r="K33" i="1"/>
  <c r="J33" i="1"/>
  <c r="F33" i="1"/>
  <c r="R32" i="1"/>
  <c r="Q32" i="1"/>
  <c r="M32" i="1"/>
  <c r="L32" i="1"/>
  <c r="N32" i="1" s="1"/>
  <c r="K32" i="1"/>
  <c r="H32" i="1"/>
  <c r="F32" i="1"/>
  <c r="R31" i="1"/>
  <c r="Q31" i="1"/>
  <c r="M31" i="1"/>
  <c r="L31" i="1"/>
  <c r="N31" i="1" s="1"/>
  <c r="K31" i="1"/>
  <c r="H31" i="1"/>
  <c r="F31" i="1"/>
  <c r="N30" i="1"/>
  <c r="L30" i="1"/>
  <c r="K30" i="1"/>
  <c r="M30" i="1" s="1"/>
  <c r="N29" i="1"/>
  <c r="L29" i="1"/>
  <c r="K29" i="1"/>
  <c r="M29" i="1" s="1"/>
  <c r="N28" i="1"/>
  <c r="L28" i="1"/>
  <c r="K28" i="1"/>
  <c r="M28" i="1" s="1"/>
  <c r="K26" i="1"/>
  <c r="J26" i="1"/>
  <c r="I26" i="1"/>
  <c r="H26" i="1"/>
  <c r="G26" i="1"/>
  <c r="F26" i="1"/>
  <c r="E26" i="1"/>
  <c r="M24" i="1"/>
  <c r="L24" i="1"/>
  <c r="N24" i="1" s="1"/>
  <c r="K24" i="1"/>
  <c r="F24" i="1"/>
  <c r="Q23" i="1"/>
  <c r="K23" i="1"/>
  <c r="M23" i="1" s="1"/>
  <c r="F23" i="1"/>
  <c r="M22" i="1"/>
  <c r="L22" i="1"/>
  <c r="N22" i="1" s="1"/>
  <c r="K22" i="1"/>
  <c r="M21" i="1"/>
  <c r="L21" i="1"/>
  <c r="N21" i="1" s="1"/>
  <c r="K21" i="1"/>
  <c r="Q20" i="1"/>
  <c r="K20" i="1"/>
  <c r="M20" i="1" s="1"/>
  <c r="N20" i="1" s="1"/>
  <c r="J20" i="1"/>
  <c r="H20" i="1"/>
  <c r="F20" i="1"/>
  <c r="Q19" i="1"/>
  <c r="K19" i="1"/>
  <c r="M19" i="1" s="1"/>
  <c r="N19" i="1" s="1"/>
  <c r="J19" i="1"/>
  <c r="H19" i="1"/>
  <c r="F19" i="1"/>
  <c r="R18" i="1"/>
  <c r="Q18" i="1"/>
  <c r="M18" i="1"/>
  <c r="N18" i="1" s="1"/>
  <c r="L18" i="1"/>
  <c r="K18" i="1"/>
  <c r="J18" i="1"/>
  <c r="J16" i="1" s="1"/>
  <c r="J38" i="1" s="1"/>
  <c r="H18" i="1"/>
  <c r="F18" i="1"/>
  <c r="F16" i="1" s="1"/>
  <c r="F38" i="1" s="1"/>
  <c r="K16" i="1"/>
  <c r="K38" i="1" s="1"/>
  <c r="I16" i="1"/>
  <c r="H16" i="1"/>
  <c r="G16" i="1"/>
  <c r="G38" i="1" s="1"/>
  <c r="E16" i="1"/>
  <c r="M26" i="1" l="1"/>
  <c r="N26" i="1"/>
  <c r="L19" i="1"/>
  <c r="L16" i="1" s="1"/>
  <c r="L38" i="1" s="1"/>
  <c r="R19" i="1"/>
  <c r="L23" i="1"/>
  <c r="N23" i="1" s="1"/>
  <c r="N16" i="1" s="1"/>
  <c r="N38" i="1" s="1"/>
  <c r="R23" i="1"/>
  <c r="M16" i="1"/>
  <c r="L20" i="1"/>
  <c r="R20" i="1"/>
  <c r="L26" i="1"/>
  <c r="M38" i="1" l="1"/>
</calcChain>
</file>

<file path=xl/sharedStrings.xml><?xml version="1.0" encoding="utf-8"?>
<sst xmlns="http://schemas.openxmlformats.org/spreadsheetml/2006/main" count="45" uniqueCount="45">
  <si>
    <t>Cuenta Pública 2021</t>
  </si>
  <si>
    <t>Estado Analítico del Activo</t>
  </si>
  <si>
    <t>Del 1o. de Enero al 30 de Abril de 2021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</si>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</sst>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Contable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17">
          <cell r="E17">
            <v>10612368</v>
          </cell>
        </row>
        <row r="18">
          <cell r="E18">
            <v>221592</v>
          </cell>
        </row>
        <row r="19">
          <cell r="E19">
            <v>219526</v>
          </cell>
        </row>
        <row r="22">
          <cell r="E22">
            <v>-190000</v>
          </cell>
        </row>
        <row r="33">
          <cell r="E33">
            <v>7597497</v>
          </cell>
        </row>
        <row r="34">
          <cell r="E34">
            <v>432315</v>
          </cell>
        </row>
        <row r="35">
          <cell r="E35">
            <v>-6375178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G1" workbookViewId="0">
      <selection activeCell="Q2" sqref="Q1:R1048576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18" width="11.5703125" hidden="1" customWidth="1"/>
    <col min="19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14505466</v>
      </c>
      <c r="F16" s="42">
        <f t="shared" si="0"/>
        <v>14505.466</v>
      </c>
      <c r="G16" s="42">
        <f t="shared" si="0"/>
        <v>43005330</v>
      </c>
      <c r="H16" s="42">
        <f t="shared" si="0"/>
        <v>43005.329999999994</v>
      </c>
      <c r="I16" s="42">
        <f t="shared" si="0"/>
        <v>46647310</v>
      </c>
      <c r="J16" s="42">
        <f t="shared" si="0"/>
        <v>46647.310000000005</v>
      </c>
      <c r="K16" s="42">
        <f t="shared" si="0"/>
        <v>10863486</v>
      </c>
      <c r="L16" s="42">
        <f t="shared" si="0"/>
        <v>10863.486000000001</v>
      </c>
      <c r="M16" s="42">
        <f>SUM(M18:M24)</f>
        <v>-3641980</v>
      </c>
      <c r="N16" s="42">
        <f t="shared" si="0"/>
        <v>-3641.98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11329500</v>
      </c>
      <c r="F18" s="48">
        <f>+E18/$E$14</f>
        <v>11329.5</v>
      </c>
      <c r="G18" s="48">
        <v>37807545</v>
      </c>
      <c r="H18" s="48">
        <f>+G18/$G$14</f>
        <v>37807.544999999998</v>
      </c>
      <c r="I18" s="48">
        <v>38524677</v>
      </c>
      <c r="J18" s="48">
        <f>+I18/$I$14</f>
        <v>38524.677000000003</v>
      </c>
      <c r="K18" s="49">
        <f t="shared" ref="K18:L24" si="1">E18+G18-I18</f>
        <v>10612368</v>
      </c>
      <c r="L18" s="49">
        <f>+K18/$K$14</f>
        <v>10612.368</v>
      </c>
      <c r="M18" s="49">
        <f>K18-E18</f>
        <v>-717132</v>
      </c>
      <c r="N18" s="49">
        <f>+M18/$M$14</f>
        <v>-717.13199999999995</v>
      </c>
      <c r="O18" s="46"/>
      <c r="P18" s="9"/>
      <c r="Q18" s="50">
        <f>+'[1]Edo Sit Finan'!E17</f>
        <v>10612368</v>
      </c>
      <c r="R18" s="51">
        <f>+K18-Q18</f>
        <v>0</v>
      </c>
      <c r="S18" s="1"/>
      <c r="T18" s="1"/>
      <c r="JD18" s="52"/>
      <c r="JE18" s="53"/>
    </row>
    <row r="19" spans="2:265" x14ac:dyDescent="0.25">
      <c r="B19" s="44"/>
      <c r="C19" s="47" t="s">
        <v>17</v>
      </c>
      <c r="D19" s="47"/>
      <c r="E19" s="48">
        <v>3199672</v>
      </c>
      <c r="F19" s="48">
        <f>+E19/$E$14</f>
        <v>3199.672</v>
      </c>
      <c r="G19" s="48">
        <v>5050119</v>
      </c>
      <c r="H19" s="48">
        <f>+G19/$G$14</f>
        <v>5050.1189999999997</v>
      </c>
      <c r="I19" s="48">
        <v>8028199</v>
      </c>
      <c r="J19" s="48">
        <f>+I19/$I$14</f>
        <v>8028.1989999999996</v>
      </c>
      <c r="K19" s="49">
        <f t="shared" si="1"/>
        <v>221592</v>
      </c>
      <c r="L19" s="49">
        <f>+K19/$K$14</f>
        <v>221.59200000000001</v>
      </c>
      <c r="M19" s="49">
        <f t="shared" ref="M19:M24" si="2">K19-E19</f>
        <v>-2978080</v>
      </c>
      <c r="N19" s="49">
        <f>+M19/$M$14</f>
        <v>-2978.08</v>
      </c>
      <c r="O19" s="46"/>
      <c r="P19" s="9"/>
      <c r="Q19" s="50">
        <f>+'[1]Edo Sit Finan'!E18</f>
        <v>221592</v>
      </c>
      <c r="R19" s="51">
        <f t="shared" ref="R19:R20" si="3">+K19-Q19</f>
        <v>0</v>
      </c>
      <c r="S19" s="1"/>
      <c r="T19" s="1"/>
      <c r="JD19" s="52"/>
      <c r="JE19" s="53"/>
    </row>
    <row r="20" spans="2:265" x14ac:dyDescent="0.25">
      <c r="B20" s="44"/>
      <c r="C20" s="47" t="s">
        <v>18</v>
      </c>
      <c r="D20" s="47"/>
      <c r="E20" s="48">
        <v>166294</v>
      </c>
      <c r="F20" s="48">
        <f>+E20/$E$14</f>
        <v>166.29400000000001</v>
      </c>
      <c r="G20" s="48">
        <v>147666</v>
      </c>
      <c r="H20" s="48">
        <f>+G20/$G$14</f>
        <v>147.666</v>
      </c>
      <c r="I20" s="48">
        <v>94434</v>
      </c>
      <c r="J20" s="48">
        <f>+I20/$I$14</f>
        <v>94.433999999999997</v>
      </c>
      <c r="K20" s="49">
        <f t="shared" si="1"/>
        <v>219526</v>
      </c>
      <c r="L20" s="49">
        <f>+K20/$K$14</f>
        <v>219.52600000000001</v>
      </c>
      <c r="M20" s="49">
        <f t="shared" si="2"/>
        <v>53232</v>
      </c>
      <c r="N20" s="49">
        <f>+M20/$M$14</f>
        <v>53.231999999999999</v>
      </c>
      <c r="O20" s="46"/>
      <c r="P20" s="9"/>
      <c r="Q20" s="50">
        <f>+'[1]Edo Sit Finan'!E19</f>
        <v>219526</v>
      </c>
      <c r="R20" s="51">
        <f t="shared" si="3"/>
        <v>0</v>
      </c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-190000</v>
      </c>
      <c r="F23" s="48">
        <f>+E23/$E$14</f>
        <v>-190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-190000</v>
      </c>
      <c r="L23" s="49">
        <f>+K23/$K$14</f>
        <v>-190</v>
      </c>
      <c r="M23" s="49">
        <f t="shared" si="2"/>
        <v>0</v>
      </c>
      <c r="N23" s="49">
        <f>L23-F23</f>
        <v>0</v>
      </c>
      <c r="O23" s="46"/>
      <c r="P23" s="9"/>
      <c r="Q23" s="50">
        <f>+'[1]Edo Sit Finan'!E22</f>
        <v>-190000</v>
      </c>
      <c r="R23" s="51">
        <f t="shared" ref="R23" si="4">+K23-Q23</f>
        <v>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6"/>
    </row>
    <row r="26" spans="2:265" x14ac:dyDescent="0.25">
      <c r="B26" s="40"/>
      <c r="C26" s="41" t="s">
        <v>24</v>
      </c>
      <c r="D26" s="41"/>
      <c r="E26" s="42">
        <f t="shared" ref="E26:N26" si="5">SUM(E28:E36)</f>
        <v>1820870</v>
      </c>
      <c r="F26" s="42">
        <f t="shared" si="5"/>
        <v>1820.87</v>
      </c>
      <c r="G26" s="42">
        <f t="shared" si="5"/>
        <v>0</v>
      </c>
      <c r="H26" s="42">
        <f t="shared" si="5"/>
        <v>0</v>
      </c>
      <c r="I26" s="42">
        <f t="shared" si="5"/>
        <v>166236</v>
      </c>
      <c r="J26" s="42">
        <f t="shared" si="5"/>
        <v>166.23599999999999</v>
      </c>
      <c r="K26" s="42">
        <f t="shared" si="5"/>
        <v>1654634</v>
      </c>
      <c r="L26" s="42">
        <f t="shared" si="5"/>
        <v>1654.634</v>
      </c>
      <c r="M26" s="42">
        <f t="shared" si="5"/>
        <v>-166236</v>
      </c>
      <c r="N26" s="42">
        <f t="shared" si="5"/>
        <v>-166.23599999999999</v>
      </c>
      <c r="O26" s="43"/>
    </row>
    <row r="27" spans="2:265" x14ac:dyDescent="0.25">
      <c r="B27" s="44"/>
      <c r="C27" s="2"/>
      <c r="D27" s="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6">E28+G28-I28</f>
        <v>0</v>
      </c>
      <c r="L28" s="49">
        <f t="shared" si="6"/>
        <v>0</v>
      </c>
      <c r="M28" s="49">
        <f t="shared" ref="M28:N36" si="7">K28-E28</f>
        <v>0</v>
      </c>
      <c r="N28" s="49">
        <f t="shared" si="7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6"/>
        <v>0</v>
      </c>
      <c r="L29" s="49">
        <f t="shared" si="6"/>
        <v>0</v>
      </c>
      <c r="M29" s="49">
        <f t="shared" si="7"/>
        <v>0</v>
      </c>
      <c r="N29" s="49">
        <f t="shared" si="7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6"/>
        <v>0</v>
      </c>
      <c r="L30" s="49">
        <f t="shared" si="6"/>
        <v>0</v>
      </c>
      <c r="M30" s="49">
        <f t="shared" si="7"/>
        <v>0</v>
      </c>
      <c r="N30" s="49">
        <f t="shared" si="7"/>
        <v>0</v>
      </c>
      <c r="O30" s="46"/>
    </row>
    <row r="31" spans="2:265" x14ac:dyDescent="0.25">
      <c r="B31" s="44"/>
      <c r="C31" s="47" t="s">
        <v>28</v>
      </c>
      <c r="D31" s="47"/>
      <c r="E31" s="48">
        <v>7597497</v>
      </c>
      <c r="F31" s="48">
        <f>+E31/$E$14</f>
        <v>7597.4970000000003</v>
      </c>
      <c r="G31" s="48">
        <v>0</v>
      </c>
      <c r="H31" s="48">
        <f>+G31/$I$14</f>
        <v>0</v>
      </c>
      <c r="I31" s="48">
        <v>0</v>
      </c>
      <c r="J31" s="48">
        <v>0</v>
      </c>
      <c r="K31" s="49">
        <f>E31+G31-I31</f>
        <v>7597497</v>
      </c>
      <c r="L31" s="49">
        <f>+K31/$K$14</f>
        <v>7597.4970000000003</v>
      </c>
      <c r="M31" s="49">
        <f t="shared" si="7"/>
        <v>0</v>
      </c>
      <c r="N31" s="49">
        <f t="shared" si="7"/>
        <v>0</v>
      </c>
      <c r="O31" s="46"/>
      <c r="Q31" s="53">
        <f>+'[1]Edo Sit Finan'!E33</f>
        <v>7597497</v>
      </c>
      <c r="R31" s="51">
        <f t="shared" ref="R31:R33" si="8">+K31-Q31</f>
        <v>0</v>
      </c>
    </row>
    <row r="32" spans="2:265" x14ac:dyDescent="0.25">
      <c r="B32" s="44"/>
      <c r="C32" s="47" t="s">
        <v>29</v>
      </c>
      <c r="D32" s="47"/>
      <c r="E32" s="48">
        <v>432315</v>
      </c>
      <c r="F32" s="48">
        <f>+E32/$E$14</f>
        <v>432.315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6"/>
        <v>432315</v>
      </c>
      <c r="L32" s="49">
        <f>+K32/$K$14</f>
        <v>432.315</v>
      </c>
      <c r="M32" s="49">
        <f t="shared" si="7"/>
        <v>0</v>
      </c>
      <c r="N32" s="49">
        <f t="shared" si="7"/>
        <v>0</v>
      </c>
      <c r="O32" s="46"/>
      <c r="Q32" s="53">
        <f>+'[1]Edo Sit Finan'!E34</f>
        <v>432315</v>
      </c>
      <c r="R32" s="51">
        <f t="shared" si="8"/>
        <v>0</v>
      </c>
    </row>
    <row r="33" spans="2:19" x14ac:dyDescent="0.25">
      <c r="B33" s="44"/>
      <c r="C33" s="47" t="s">
        <v>30</v>
      </c>
      <c r="D33" s="47"/>
      <c r="E33" s="48">
        <v>-6208942</v>
      </c>
      <c r="F33" s="48">
        <f>+E33/$E$14</f>
        <v>-6208.942</v>
      </c>
      <c r="G33" s="48">
        <v>0</v>
      </c>
      <c r="H33" s="48">
        <v>0</v>
      </c>
      <c r="I33" s="48">
        <v>166236</v>
      </c>
      <c r="J33" s="48">
        <f>+I33/$I$14</f>
        <v>166.23599999999999</v>
      </c>
      <c r="K33" s="49">
        <f t="shared" si="6"/>
        <v>-6375178</v>
      </c>
      <c r="L33" s="49">
        <f t="shared" si="6"/>
        <v>-6375.1779999999999</v>
      </c>
      <c r="M33" s="49">
        <f t="shared" si="7"/>
        <v>-166236</v>
      </c>
      <c r="N33" s="49">
        <f>+M33/$M$14</f>
        <v>-166.23599999999999</v>
      </c>
      <c r="O33" s="46"/>
      <c r="Q33" s="53">
        <f>+'[1]Edo Sit Finan'!E35</f>
        <v>-6375178</v>
      </c>
      <c r="R33" s="51">
        <f t="shared" si="8"/>
        <v>0</v>
      </c>
    </row>
    <row r="34" spans="2:19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6"/>
        <v>0</v>
      </c>
      <c r="L34" s="49">
        <f t="shared" si="6"/>
        <v>0</v>
      </c>
      <c r="M34" s="49">
        <f t="shared" si="7"/>
        <v>0</v>
      </c>
      <c r="N34" s="49">
        <f t="shared" si="7"/>
        <v>0</v>
      </c>
      <c r="O34" s="46"/>
    </row>
    <row r="35" spans="2:19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6"/>
        <v>0</v>
      </c>
      <c r="L35" s="49">
        <f t="shared" si="6"/>
        <v>0</v>
      </c>
      <c r="M35" s="49">
        <f t="shared" si="7"/>
        <v>0</v>
      </c>
      <c r="N35" s="49">
        <f t="shared" si="7"/>
        <v>0</v>
      </c>
      <c r="O35" s="46"/>
    </row>
    <row r="36" spans="2:19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6"/>
        <v>0</v>
      </c>
      <c r="L36" s="49">
        <f t="shared" si="6"/>
        <v>0</v>
      </c>
      <c r="M36" s="49">
        <f t="shared" si="7"/>
        <v>0</v>
      </c>
      <c r="N36" s="49">
        <f t="shared" si="7"/>
        <v>0</v>
      </c>
      <c r="O36" s="46"/>
    </row>
    <row r="37" spans="2:19" x14ac:dyDescent="0.25">
      <c r="B37" s="44"/>
      <c r="C37" s="54"/>
      <c r="D37" s="54"/>
      <c r="E37" s="55"/>
      <c r="F37" s="55"/>
      <c r="G37" s="45"/>
      <c r="H37" s="45"/>
      <c r="I37" s="45"/>
      <c r="J37" s="45"/>
      <c r="K37" s="45"/>
      <c r="L37" s="45"/>
      <c r="M37" s="45"/>
      <c r="N37" s="45"/>
      <c r="O37" s="46"/>
      <c r="Q37" s="53"/>
      <c r="R37" s="52"/>
      <c r="S37" s="53"/>
    </row>
    <row r="38" spans="2:19" x14ac:dyDescent="0.25">
      <c r="B38" s="34"/>
      <c r="C38" s="35" t="s">
        <v>34</v>
      </c>
      <c r="D38" s="35"/>
      <c r="E38" s="42">
        <f t="shared" ref="E38:N38" si="9">E16+E26</f>
        <v>16326336</v>
      </c>
      <c r="F38" s="42">
        <f t="shared" si="9"/>
        <v>16326.335999999999</v>
      </c>
      <c r="G38" s="42">
        <f t="shared" si="9"/>
        <v>43005330</v>
      </c>
      <c r="H38" s="42">
        <f t="shared" si="9"/>
        <v>43005.329999999994</v>
      </c>
      <c r="I38" s="42">
        <f t="shared" si="9"/>
        <v>46813546</v>
      </c>
      <c r="J38" s="42">
        <f t="shared" si="9"/>
        <v>46813.546000000002</v>
      </c>
      <c r="K38" s="42">
        <f t="shared" si="9"/>
        <v>12518120</v>
      </c>
      <c r="L38" s="42">
        <f t="shared" si="9"/>
        <v>12518.12</v>
      </c>
      <c r="M38" s="42">
        <f t="shared" si="9"/>
        <v>-3808216</v>
      </c>
      <c r="N38" s="42">
        <f t="shared" si="9"/>
        <v>-3808.2159999999999</v>
      </c>
      <c r="O38" s="38"/>
    </row>
    <row r="39" spans="2:19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2:19" x14ac:dyDescent="0.25">
      <c r="B40" s="59"/>
      <c r="C40" s="60"/>
      <c r="D40" s="61"/>
      <c r="G40" s="59"/>
      <c r="H40" s="59"/>
      <c r="I40" s="59"/>
      <c r="J40" s="59"/>
      <c r="K40" s="62"/>
      <c r="L40" s="62"/>
      <c r="M40" s="62"/>
      <c r="N40" s="59"/>
      <c r="O40" s="59"/>
    </row>
    <row r="41" spans="2:19" hidden="1" x14ac:dyDescent="0.25">
      <c r="C41" s="1"/>
      <c r="D41" s="1"/>
      <c r="E41" s="63"/>
      <c r="F41" s="63"/>
      <c r="G41" s="1"/>
      <c r="H41" s="1"/>
      <c r="I41" s="1"/>
      <c r="J41" s="1"/>
      <c r="K41" s="1"/>
      <c r="L41" s="1"/>
      <c r="M41" s="1"/>
    </row>
    <row r="42" spans="2:19" x14ac:dyDescent="0.25">
      <c r="C42" s="64" t="s">
        <v>35</v>
      </c>
    </row>
    <row r="43" spans="2:19" x14ac:dyDescent="0.25">
      <c r="C43" s="64"/>
    </row>
    <row r="44" spans="2:19" x14ac:dyDescent="0.25">
      <c r="B44" s="64" t="s">
        <v>36</v>
      </c>
      <c r="E44" s="65" t="s">
        <v>37</v>
      </c>
      <c r="F44" s="65"/>
      <c r="G44" s="65"/>
      <c r="H44" s="65"/>
      <c r="J44" s="66"/>
      <c r="K44" s="65" t="s">
        <v>38</v>
      </c>
      <c r="L44" s="65"/>
      <c r="M44" s="65"/>
      <c r="N44" s="65"/>
    </row>
    <row r="45" spans="2:19" x14ac:dyDescent="0.25">
      <c r="B45" s="64"/>
      <c r="E45" s="67"/>
      <c r="F45" s="67"/>
      <c r="L45" s="68"/>
    </row>
    <row r="46" spans="2:19" x14ac:dyDescent="0.25">
      <c r="B46" s="64"/>
      <c r="E46" s="67"/>
      <c r="F46" s="67"/>
      <c r="L46" s="69"/>
    </row>
    <row r="47" spans="2:19" x14ac:dyDescent="0.25">
      <c r="B47" s="64"/>
      <c r="E47" s="70"/>
      <c r="F47" s="70"/>
      <c r="G47" s="71"/>
      <c r="H47" s="71"/>
      <c r="J47" s="72"/>
      <c r="K47" s="71"/>
      <c r="L47" s="73"/>
      <c r="M47" s="71"/>
      <c r="N47" s="71"/>
    </row>
    <row r="48" spans="2:19" x14ac:dyDescent="0.25">
      <c r="B48" s="74" t="s">
        <v>39</v>
      </c>
      <c r="E48" s="65" t="s">
        <v>40</v>
      </c>
      <c r="F48" s="65"/>
      <c r="G48" s="65"/>
      <c r="H48" s="65"/>
      <c r="J48" s="64"/>
      <c r="K48" s="75" t="s">
        <v>41</v>
      </c>
      <c r="L48" s="75"/>
      <c r="M48" s="75"/>
      <c r="N48" s="75"/>
    </row>
    <row r="49" spans="2:14" x14ac:dyDescent="0.25">
      <c r="B49" s="76" t="s">
        <v>42</v>
      </c>
      <c r="E49" s="77" t="s">
        <v>43</v>
      </c>
      <c r="F49" s="77"/>
      <c r="G49" s="77"/>
      <c r="H49" s="77"/>
      <c r="J49" s="64"/>
      <c r="K49" s="75" t="s">
        <v>44</v>
      </c>
      <c r="L49" s="75"/>
      <c r="M49" s="75"/>
      <c r="N49" s="75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2021-05-14T20:58:00Z</dcterms:created>
  <dcterms:modified xsi:type="dcterms:W3CDTF">2021-05-14T20:58:14Z</dcterms:modified>
</cp:coreProperties>
</file>