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5315" windowHeight="7755"/>
  </bookViews>
  <sheets>
    <sheet name="Edo Anal de Act" sheetId="1" r:id="rId1"/>
  </sheets>
  <externalReferences>
    <externalReference r:id="rId2"/>
  </externalReferences>
  <definedNames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5621"/>
</workbook>
</file>

<file path=xl/calcChain.xml><?xml version="1.0" encoding="utf-8"?>
<calcChain xmlns="http://schemas.openxmlformats.org/spreadsheetml/2006/main">
  <c r="I38" i="1" l="1"/>
  <c r="H38" i="1"/>
  <c r="E38" i="1"/>
  <c r="N36" i="1"/>
  <c r="L36" i="1"/>
  <c r="K36" i="1"/>
  <c r="M36" i="1" s="1"/>
  <c r="N35" i="1"/>
  <c r="L35" i="1"/>
  <c r="K35" i="1"/>
  <c r="M35" i="1" s="1"/>
  <c r="N34" i="1"/>
  <c r="L34" i="1"/>
  <c r="K34" i="1"/>
  <c r="M34" i="1" s="1"/>
  <c r="R33" i="1"/>
  <c r="Q33" i="1"/>
  <c r="M33" i="1"/>
  <c r="N33" i="1" s="1"/>
  <c r="L33" i="1"/>
  <c r="K33" i="1"/>
  <c r="J33" i="1"/>
  <c r="F33" i="1"/>
  <c r="R32" i="1"/>
  <c r="Q32" i="1"/>
  <c r="M32" i="1"/>
  <c r="L32" i="1"/>
  <c r="N32" i="1" s="1"/>
  <c r="K32" i="1"/>
  <c r="H32" i="1"/>
  <c r="F32" i="1"/>
  <c r="R31" i="1"/>
  <c r="Q31" i="1"/>
  <c r="M31" i="1"/>
  <c r="L31" i="1"/>
  <c r="N31" i="1" s="1"/>
  <c r="K31" i="1"/>
  <c r="H31" i="1"/>
  <c r="F31" i="1"/>
  <c r="N30" i="1"/>
  <c r="L30" i="1"/>
  <c r="K30" i="1"/>
  <c r="M30" i="1" s="1"/>
  <c r="N29" i="1"/>
  <c r="L29" i="1"/>
  <c r="K29" i="1"/>
  <c r="M29" i="1" s="1"/>
  <c r="N28" i="1"/>
  <c r="L28" i="1"/>
  <c r="K28" i="1"/>
  <c r="M28" i="1" s="1"/>
  <c r="K26" i="1"/>
  <c r="J26" i="1"/>
  <c r="I26" i="1"/>
  <c r="H26" i="1"/>
  <c r="G26" i="1"/>
  <c r="F26" i="1"/>
  <c r="E26" i="1"/>
  <c r="M24" i="1"/>
  <c r="L24" i="1"/>
  <c r="N24" i="1" s="1"/>
  <c r="K24" i="1"/>
  <c r="F24" i="1"/>
  <c r="Q23" i="1"/>
  <c r="K23" i="1"/>
  <c r="M23" i="1" s="1"/>
  <c r="F23" i="1"/>
  <c r="M22" i="1"/>
  <c r="L22" i="1"/>
  <c r="N22" i="1" s="1"/>
  <c r="K22" i="1"/>
  <c r="M21" i="1"/>
  <c r="L21" i="1"/>
  <c r="N21" i="1" s="1"/>
  <c r="K21" i="1"/>
  <c r="Q20" i="1"/>
  <c r="K20" i="1"/>
  <c r="M20" i="1" s="1"/>
  <c r="N20" i="1" s="1"/>
  <c r="J20" i="1"/>
  <c r="H20" i="1"/>
  <c r="F20" i="1"/>
  <c r="Q19" i="1"/>
  <c r="K19" i="1"/>
  <c r="M19" i="1" s="1"/>
  <c r="N19" i="1" s="1"/>
  <c r="J19" i="1"/>
  <c r="H19" i="1"/>
  <c r="F19" i="1"/>
  <c r="R18" i="1"/>
  <c r="Q18" i="1"/>
  <c r="M18" i="1"/>
  <c r="N18" i="1" s="1"/>
  <c r="L18" i="1"/>
  <c r="K18" i="1"/>
  <c r="J18" i="1"/>
  <c r="J16" i="1" s="1"/>
  <c r="J38" i="1" s="1"/>
  <c r="H18" i="1"/>
  <c r="F18" i="1"/>
  <c r="F16" i="1" s="1"/>
  <c r="F38" i="1" s="1"/>
  <c r="K16" i="1"/>
  <c r="K38" i="1" s="1"/>
  <c r="I16" i="1"/>
  <c r="H16" i="1"/>
  <c r="G16" i="1"/>
  <c r="G38" i="1" s="1"/>
  <c r="E16" i="1"/>
  <c r="M26" i="1" l="1"/>
  <c r="N26" i="1"/>
  <c r="L19" i="1"/>
  <c r="L16" i="1" s="1"/>
  <c r="L38" i="1" s="1"/>
  <c r="R19" i="1"/>
  <c r="L23" i="1"/>
  <c r="N23" i="1" s="1"/>
  <c r="N16" i="1" s="1"/>
  <c r="N38" i="1" s="1"/>
  <c r="R23" i="1"/>
  <c r="M16" i="1"/>
  <c r="L20" i="1"/>
  <c r="R20" i="1"/>
  <c r="L26" i="1"/>
  <c r="M38" i="1" l="1"/>
</calcChain>
</file>

<file path=xl/sharedStrings.xml><?xml version="1.0" encoding="utf-8"?>
<sst xmlns="http://schemas.openxmlformats.org/spreadsheetml/2006/main" count="45" uniqueCount="45">
  <si>
    <t>Cuenta Pública 2021</t>
  </si>
  <si>
    <t>Estado Analítico del Activo</t>
  </si>
  <si>
    <t>Del 1o. de Enero al 30 de Abril de 2021</t>
  </si>
  <si>
    <t>(Miles de pesos)</t>
  </si>
  <si>
    <t>Ente Público:</t>
  </si>
  <si>
    <t>FIDEICOMISO GARANTE DE LA ORQUESTA SINFÓNICA DE YUCTÁN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</si>
  <si>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</si>
  <si>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</si>
  <si>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</si>
  <si>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</si>
  <si>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</si>
  <si>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</si>
  <si>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</si>
  <si>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</si>
  <si>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</si>
  <si>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</si>
  <si>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</si>
  <si>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</si>
  <si>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</si>
  <si>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</si>
  <si>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</si>
  <si>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</si>
  <si>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</si>
  <si>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</si>
  <si>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</si>
  <si>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</si>
  <si>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</si>
  <si>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</si>
  <si>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</si>
  <si>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</si>
  <si>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</si>
  <si>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</si>
  <si>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</si>
  <si>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</si>
  <si>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</si>
  <si>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</si>
  <si>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 xml:space="preserve">                       Elaboró</t>
  </si>
  <si>
    <t>Autorizó</t>
  </si>
  <si>
    <t>Visto Bueno</t>
  </si>
  <si>
    <t xml:space="preserve">  C.P. Ramón Antonio Pérez Rivera</t>
  </si>
  <si>
    <t>C.P. Manuel Jesús González Cardeña</t>
  </si>
  <si>
    <t>C.P. 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</si>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</sst>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</cellStyleXfs>
  <cellXfs count="78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/>
    <xf numFmtId="0" fontId="4" fillId="2" borderId="0" xfId="0" applyFont="1" applyFill="1" applyBorder="1" applyAlignment="1">
      <alignment horizontal="center"/>
    </xf>
    <xf numFmtId="0" fontId="3" fillId="2" borderId="0" xfId="2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6" fillId="2" borderId="1" xfId="0" applyNumberFormat="1" applyFont="1" applyFill="1" applyBorder="1" applyAlignment="1" applyProtection="1">
      <protection locked="0"/>
    </xf>
    <xf numFmtId="0" fontId="6" fillId="2" borderId="0" xfId="0" applyNumberFormat="1" applyFont="1" applyFill="1" applyBorder="1" applyAlignment="1" applyProtection="1">
      <alignment horizontal="left"/>
    </xf>
    <xf numFmtId="0" fontId="3" fillId="2" borderId="0" xfId="2" applyNumberFormat="1" applyFont="1" applyFill="1" applyBorder="1" applyAlignment="1">
      <alignment horizontal="center" vertical="center"/>
    </xf>
    <xf numFmtId="0" fontId="4" fillId="3" borderId="2" xfId="3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0" fontId="4" fillId="3" borderId="4" xfId="3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4" fillId="3" borderId="5" xfId="3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 wrapText="1"/>
    </xf>
    <xf numFmtId="0" fontId="4" fillId="3" borderId="6" xfId="3" applyFont="1" applyFill="1" applyBorder="1" applyAlignment="1">
      <alignment horizontal="center" vertical="center" wrapText="1"/>
    </xf>
    <xf numFmtId="0" fontId="3" fillId="2" borderId="7" xfId="2" applyNumberFormat="1" applyFont="1" applyFill="1" applyBorder="1" applyAlignment="1">
      <alignment horizontal="center" vertical="center"/>
    </xf>
    <xf numFmtId="0" fontId="3" fillId="2" borderId="8" xfId="2" applyNumberFormat="1" applyFont="1" applyFill="1" applyBorder="1" applyAlignment="1">
      <alignment horizontal="center" vertical="center"/>
    </xf>
    <xf numFmtId="0" fontId="3" fillId="2" borderId="7" xfId="2" applyNumberFormat="1" applyFont="1" applyFill="1" applyBorder="1" applyAlignment="1">
      <alignment horizontal="center" vertical="top"/>
    </xf>
    <xf numFmtId="0" fontId="3" fillId="2" borderId="0" xfId="2" applyNumberFormat="1" applyFont="1" applyFill="1" applyBorder="1" applyAlignment="1">
      <alignment horizontal="center" vertical="top"/>
    </xf>
    <xf numFmtId="0" fontId="3" fillId="2" borderId="8" xfId="2" applyNumberFormat="1" applyFont="1" applyFill="1" applyBorder="1" applyAlignment="1">
      <alignment horizontal="center" vertical="top"/>
    </xf>
    <xf numFmtId="0" fontId="7" fillId="2" borderId="7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3" fontId="4" fillId="2" borderId="0" xfId="0" applyNumberFormat="1" applyFont="1" applyFill="1" applyBorder="1" applyAlignment="1">
      <alignment vertical="top"/>
    </xf>
    <xf numFmtId="3" fontId="7" fillId="2" borderId="0" xfId="0" applyNumberFormat="1" applyFont="1" applyFill="1" applyBorder="1" applyAlignment="1">
      <alignment vertical="top"/>
    </xf>
    <xf numFmtId="0" fontId="7" fillId="2" borderId="8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8" fillId="2" borderId="7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3" fontId="7" fillId="2" borderId="0" xfId="1" applyNumberFormat="1" applyFont="1" applyFill="1" applyBorder="1" applyAlignment="1">
      <alignment vertical="top"/>
    </xf>
    <xf numFmtId="0" fontId="8" fillId="2" borderId="8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3" fontId="2" fillId="2" borderId="0" xfId="0" applyNumberFormat="1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3" fontId="6" fillId="2" borderId="0" xfId="1" applyNumberFormat="1" applyFont="1" applyFill="1" applyBorder="1" applyAlignment="1" applyProtection="1">
      <alignment vertical="top"/>
      <protection locked="0"/>
    </xf>
    <xf numFmtId="3" fontId="6" fillId="2" borderId="0" xfId="1" applyNumberFormat="1" applyFont="1" applyFill="1" applyBorder="1" applyAlignment="1">
      <alignment vertical="top"/>
    </xf>
    <xf numFmtId="3" fontId="2" fillId="2" borderId="0" xfId="0" applyNumberFormat="1" applyFont="1" applyFill="1"/>
    <xf numFmtId="3" fontId="2" fillId="2" borderId="0" xfId="0" applyNumberFormat="1" applyFont="1" applyFill="1" applyBorder="1"/>
    <xf numFmtId="43" fontId="0" fillId="0" borderId="0" xfId="1" applyFont="1"/>
    <xf numFmtId="3" fontId="0" fillId="0" borderId="0" xfId="0" applyNumberFormat="1"/>
    <xf numFmtId="0" fontId="2" fillId="2" borderId="0" xfId="0" applyFont="1" applyFill="1" applyBorder="1" applyAlignment="1">
      <alignment horizontal="left" vertical="top"/>
    </xf>
    <xf numFmtId="3" fontId="2" fillId="2" borderId="0" xfId="1" applyNumberFormat="1" applyFont="1" applyFill="1" applyBorder="1" applyAlignment="1">
      <alignment vertical="top"/>
    </xf>
    <xf numFmtId="0" fontId="2" fillId="2" borderId="5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vertical="center"/>
    </xf>
    <xf numFmtId="3" fontId="2" fillId="2" borderId="0" xfId="0" applyNumberFormat="1" applyFont="1" applyFill="1" applyAlignment="1"/>
    <xf numFmtId="0" fontId="2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vertical="top"/>
    </xf>
    <xf numFmtId="43" fontId="6" fillId="2" borderId="0" xfId="1" applyFont="1" applyFill="1" applyBorder="1" applyAlignment="1">
      <alignment horizontal="center"/>
    </xf>
    <xf numFmtId="43" fontId="6" fillId="2" borderId="0" xfId="1" applyFont="1" applyFill="1" applyBorder="1" applyAlignment="1"/>
    <xf numFmtId="43" fontId="6" fillId="2" borderId="0" xfId="1" applyFont="1" applyFill="1" applyBorder="1"/>
    <xf numFmtId="43" fontId="6" fillId="2" borderId="0" xfId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top"/>
    </xf>
    <xf numFmtId="43" fontId="6" fillId="2" borderId="1" xfId="1" applyFont="1" applyFill="1" applyBorder="1" applyAlignment="1">
      <alignment vertical="top"/>
    </xf>
    <xf numFmtId="0" fontId="0" fillId="0" borderId="1" xfId="0" applyBorder="1"/>
    <xf numFmtId="0" fontId="0" fillId="0" borderId="0" xfId="0" applyBorder="1"/>
    <xf numFmtId="0" fontId="6" fillId="2" borderId="1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left"/>
    </xf>
    <xf numFmtId="43" fontId="6" fillId="2" borderId="0" xfId="1" applyFont="1" applyFill="1" applyBorder="1" applyAlignment="1">
      <alignment horizontal="center" vertical="top"/>
    </xf>
  </cellXfs>
  <cellStyles count="2861">
    <cellStyle name="=C:\WINNT\SYSTEM32\COMMAND.COM" xfId="2"/>
    <cellStyle name="20% - Énfasis1 2" xfId="4"/>
    <cellStyle name="20% - Énfasis1 3" xfId="5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3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46</xdr:row>
      <xdr:rowOff>180975</xdr:rowOff>
    </xdr:from>
    <xdr:to>
      <xdr:col>3</xdr:col>
      <xdr:colOff>266700</xdr:colOff>
      <xdr:row>46</xdr:row>
      <xdr:rowOff>180975</xdr:rowOff>
    </xdr:to>
    <xdr:cxnSp macro="">
      <xdr:nvCxnSpPr>
        <xdr:cNvPr id="2" name="1 Conector recto"/>
        <xdr:cNvCxnSpPr/>
      </xdr:nvCxnSpPr>
      <xdr:spPr>
        <a:xfrm>
          <a:off x="57150" y="8267700"/>
          <a:ext cx="2085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garosy/Documents/Figarosy/2021/ESTADOS%20FINANCIEROS/04%20Abril/Informaci&#243;n%20Contable%20Abr_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9"/>
      <sheetName val="Edo Flujo de Efec"/>
      <sheetName val="Cambios conac Ene_20"/>
      <sheetName val="Edo de Cambios"/>
      <sheetName val="Edo de Variac 2"/>
      <sheetName val="Edo Sit Finan (2)"/>
      <sheetName val="Edo de Cambios (2)"/>
      <sheetName val="Edo Anal de Act"/>
      <sheetName val="Edo Anal de Act Acum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>
        <row r="17">
          <cell r="E17">
            <v>10612368</v>
          </cell>
        </row>
        <row r="18">
          <cell r="E18">
            <v>221592</v>
          </cell>
        </row>
        <row r="19">
          <cell r="E19">
            <v>219526</v>
          </cell>
        </row>
        <row r="22">
          <cell r="E22">
            <v>-190000</v>
          </cell>
        </row>
        <row r="33">
          <cell r="E33">
            <v>7597497</v>
          </cell>
        </row>
        <row r="34">
          <cell r="E34">
            <v>432315</v>
          </cell>
        </row>
        <row r="35">
          <cell r="E35">
            <v>-6375178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X50"/>
  <sheetViews>
    <sheetView tabSelected="1" topLeftCell="G1" workbookViewId="0">
      <selection activeCell="Q2" sqref="Q1:R1048576"/>
    </sheetView>
  </sheetViews>
  <sheetFormatPr baseColWidth="10" defaultColWidth="0" defaultRowHeight="15" customHeight="1" zeroHeight="1" x14ac:dyDescent="0.25"/>
  <cols>
    <col min="1" max="1" width="2.140625" customWidth="1"/>
    <col min="2" max="2" width="3" customWidth="1"/>
    <col min="3" max="3" width="23" customWidth="1"/>
    <col min="4" max="4" width="27.5703125" customWidth="1"/>
    <col min="5" max="5" width="21" customWidth="1"/>
    <col min="6" max="6" width="21" hidden="1" customWidth="1"/>
    <col min="7" max="7" width="21" customWidth="1"/>
    <col min="8" max="8" width="21" hidden="1" customWidth="1"/>
    <col min="9" max="9" width="21" customWidth="1"/>
    <col min="10" max="10" width="21" hidden="1" customWidth="1"/>
    <col min="11" max="11" width="21" customWidth="1"/>
    <col min="12" max="12" width="21" hidden="1" customWidth="1"/>
    <col min="13" max="13" width="21" customWidth="1"/>
    <col min="14" max="14" width="21" hidden="1" customWidth="1"/>
    <col min="15" max="15" width="3" customWidth="1"/>
    <col min="16" max="16" width="2.5703125" customWidth="1"/>
    <col min="17" max="18" width="11.5703125" hidden="1" customWidth="1"/>
    <col min="19" max="23" width="11.5703125" customWidth="1"/>
    <col min="24" max="261" width="11.42578125" customWidth="1"/>
    <col min="262" max="262" width="2.140625" customWidth="1"/>
    <col min="263" max="263" width="3" customWidth="1"/>
    <col min="264" max="264" width="23" customWidth="1"/>
    <col min="265" max="265" width="27.5703125" customWidth="1"/>
    <col min="266" max="270" width="21" customWidth="1"/>
    <col min="271" max="271" width="3" customWidth="1"/>
    <col min="272" max="272" width="2.5703125" customWidth="1"/>
    <col min="273" max="279" width="11.42578125" hidden="1" customWidth="1"/>
    <col min="280" max="517" width="11.42578125" hidden="1"/>
    <col min="518" max="518" width="2.140625" customWidth="1"/>
    <col min="519" max="519" width="3" customWidth="1"/>
    <col min="520" max="520" width="23" customWidth="1"/>
    <col min="521" max="521" width="27.5703125" customWidth="1"/>
    <col min="522" max="526" width="21" customWidth="1"/>
    <col min="527" max="527" width="3" customWidth="1"/>
    <col min="528" max="528" width="2.5703125" customWidth="1"/>
    <col min="529" max="535" width="11.42578125" hidden="1" customWidth="1"/>
    <col min="536" max="773" width="11.42578125" hidden="1"/>
    <col min="774" max="774" width="2.140625" customWidth="1"/>
    <col min="775" max="775" width="3" customWidth="1"/>
    <col min="776" max="776" width="23" customWidth="1"/>
    <col min="777" max="777" width="27.5703125" customWidth="1"/>
    <col min="778" max="782" width="21" customWidth="1"/>
    <col min="783" max="783" width="3" customWidth="1"/>
    <col min="784" max="784" width="2.5703125" customWidth="1"/>
    <col min="785" max="791" width="11.42578125" hidden="1" customWidth="1"/>
    <col min="792" max="1029" width="11.42578125" hidden="1"/>
    <col min="1030" max="1030" width="2.140625" customWidth="1"/>
    <col min="1031" max="1031" width="3" customWidth="1"/>
    <col min="1032" max="1032" width="23" customWidth="1"/>
    <col min="1033" max="1033" width="27.5703125" customWidth="1"/>
    <col min="1034" max="1038" width="21" customWidth="1"/>
    <col min="1039" max="1039" width="3" customWidth="1"/>
    <col min="1040" max="1040" width="2.5703125" customWidth="1"/>
    <col min="1041" max="1047" width="11.42578125" hidden="1" customWidth="1"/>
    <col min="1048" max="1285" width="11.42578125" hidden="1"/>
    <col min="1286" max="1286" width="2.140625" customWidth="1"/>
    <col min="1287" max="1287" width="3" customWidth="1"/>
    <col min="1288" max="1288" width="23" customWidth="1"/>
    <col min="1289" max="1289" width="27.5703125" customWidth="1"/>
    <col min="1290" max="1294" width="21" customWidth="1"/>
    <col min="1295" max="1295" width="3" customWidth="1"/>
    <col min="1296" max="1296" width="2.5703125" customWidth="1"/>
    <col min="1297" max="1303" width="11.42578125" hidden="1" customWidth="1"/>
    <col min="1304" max="1541" width="11.42578125" hidden="1"/>
    <col min="1542" max="1542" width="2.140625" customWidth="1"/>
    <col min="1543" max="1543" width="3" customWidth="1"/>
    <col min="1544" max="1544" width="23" customWidth="1"/>
    <col min="1545" max="1545" width="27.5703125" customWidth="1"/>
    <col min="1546" max="1550" width="21" customWidth="1"/>
    <col min="1551" max="1551" width="3" customWidth="1"/>
    <col min="1552" max="1552" width="2.5703125" customWidth="1"/>
    <col min="1553" max="1559" width="11.42578125" hidden="1" customWidth="1"/>
    <col min="1560" max="1797" width="11.42578125" hidden="1"/>
    <col min="1798" max="1798" width="2.140625" customWidth="1"/>
    <col min="1799" max="1799" width="3" customWidth="1"/>
    <col min="1800" max="1800" width="23" customWidth="1"/>
    <col min="1801" max="1801" width="27.5703125" customWidth="1"/>
    <col min="1802" max="1806" width="21" customWidth="1"/>
    <col min="1807" max="1807" width="3" customWidth="1"/>
    <col min="1808" max="1808" width="2.5703125" customWidth="1"/>
    <col min="1809" max="1815" width="11.42578125" hidden="1" customWidth="1"/>
    <col min="1816" max="2053" width="11.42578125" hidden="1"/>
    <col min="2054" max="2054" width="2.140625" customWidth="1"/>
    <col min="2055" max="2055" width="3" customWidth="1"/>
    <col min="2056" max="2056" width="23" customWidth="1"/>
    <col min="2057" max="2057" width="27.5703125" customWidth="1"/>
    <col min="2058" max="2062" width="21" customWidth="1"/>
    <col min="2063" max="2063" width="3" customWidth="1"/>
    <col min="2064" max="2064" width="2.5703125" customWidth="1"/>
    <col min="2065" max="2071" width="11.42578125" hidden="1" customWidth="1"/>
    <col min="2072" max="2309" width="11.42578125" hidden="1"/>
    <col min="2310" max="2310" width="2.140625" customWidth="1"/>
    <col min="2311" max="2311" width="3" customWidth="1"/>
    <col min="2312" max="2312" width="23" customWidth="1"/>
    <col min="2313" max="2313" width="27.5703125" customWidth="1"/>
    <col min="2314" max="2318" width="21" customWidth="1"/>
    <col min="2319" max="2319" width="3" customWidth="1"/>
    <col min="2320" max="2320" width="2.5703125" customWidth="1"/>
    <col min="2321" max="2327" width="11.42578125" hidden="1" customWidth="1"/>
    <col min="2328" max="2565" width="11.42578125" hidden="1"/>
    <col min="2566" max="2566" width="2.140625" customWidth="1"/>
    <col min="2567" max="2567" width="3" customWidth="1"/>
    <col min="2568" max="2568" width="23" customWidth="1"/>
    <col min="2569" max="2569" width="27.5703125" customWidth="1"/>
    <col min="2570" max="2574" width="21" customWidth="1"/>
    <col min="2575" max="2575" width="3" customWidth="1"/>
    <col min="2576" max="2576" width="2.5703125" customWidth="1"/>
    <col min="2577" max="2583" width="11.42578125" hidden="1" customWidth="1"/>
    <col min="2584" max="2821" width="11.42578125" hidden="1"/>
    <col min="2822" max="2822" width="2.140625" customWidth="1"/>
    <col min="2823" max="2823" width="3" customWidth="1"/>
    <col min="2824" max="2824" width="23" customWidth="1"/>
    <col min="2825" max="2825" width="27.5703125" customWidth="1"/>
    <col min="2826" max="2830" width="21" customWidth="1"/>
    <col min="2831" max="2831" width="3" customWidth="1"/>
    <col min="2832" max="2832" width="2.5703125" customWidth="1"/>
    <col min="2833" max="2839" width="11.42578125" hidden="1" customWidth="1"/>
    <col min="2840" max="3077" width="11.42578125" hidden="1"/>
    <col min="3078" max="3078" width="2.140625" customWidth="1"/>
    <col min="3079" max="3079" width="3" customWidth="1"/>
    <col min="3080" max="3080" width="23" customWidth="1"/>
    <col min="3081" max="3081" width="27.5703125" customWidth="1"/>
    <col min="3082" max="3086" width="21" customWidth="1"/>
    <col min="3087" max="3087" width="3" customWidth="1"/>
    <col min="3088" max="3088" width="2.5703125" customWidth="1"/>
    <col min="3089" max="3095" width="11.42578125" hidden="1" customWidth="1"/>
    <col min="3096" max="3333" width="11.42578125" hidden="1"/>
    <col min="3334" max="3334" width="2.140625" customWidth="1"/>
    <col min="3335" max="3335" width="3" customWidth="1"/>
    <col min="3336" max="3336" width="23" customWidth="1"/>
    <col min="3337" max="3337" width="27.5703125" customWidth="1"/>
    <col min="3338" max="3342" width="21" customWidth="1"/>
    <col min="3343" max="3343" width="3" customWidth="1"/>
    <col min="3344" max="3344" width="2.5703125" customWidth="1"/>
    <col min="3345" max="3351" width="11.42578125" hidden="1" customWidth="1"/>
    <col min="3352" max="3589" width="11.42578125" hidden="1"/>
    <col min="3590" max="3590" width="2.140625" customWidth="1"/>
    <col min="3591" max="3591" width="3" customWidth="1"/>
    <col min="3592" max="3592" width="23" customWidth="1"/>
    <col min="3593" max="3593" width="27.5703125" customWidth="1"/>
    <col min="3594" max="3598" width="21" customWidth="1"/>
    <col min="3599" max="3599" width="3" customWidth="1"/>
    <col min="3600" max="3600" width="2.5703125" customWidth="1"/>
    <col min="3601" max="3607" width="11.42578125" hidden="1" customWidth="1"/>
    <col min="3608" max="3845" width="11.42578125" hidden="1"/>
    <col min="3846" max="3846" width="2.140625" customWidth="1"/>
    <col min="3847" max="3847" width="3" customWidth="1"/>
    <col min="3848" max="3848" width="23" customWidth="1"/>
    <col min="3849" max="3849" width="27.5703125" customWidth="1"/>
    <col min="3850" max="3854" width="21" customWidth="1"/>
    <col min="3855" max="3855" width="3" customWidth="1"/>
    <col min="3856" max="3856" width="2.5703125" customWidth="1"/>
    <col min="3857" max="3863" width="11.42578125" hidden="1" customWidth="1"/>
    <col min="3864" max="4101" width="11.42578125" hidden="1"/>
    <col min="4102" max="4102" width="2.140625" customWidth="1"/>
    <col min="4103" max="4103" width="3" customWidth="1"/>
    <col min="4104" max="4104" width="23" customWidth="1"/>
    <col min="4105" max="4105" width="27.5703125" customWidth="1"/>
    <col min="4106" max="4110" width="21" customWidth="1"/>
    <col min="4111" max="4111" width="3" customWidth="1"/>
    <col min="4112" max="4112" width="2.5703125" customWidth="1"/>
    <col min="4113" max="4119" width="11.42578125" hidden="1" customWidth="1"/>
    <col min="4120" max="4357" width="11.42578125" hidden="1"/>
    <col min="4358" max="4358" width="2.140625" customWidth="1"/>
    <col min="4359" max="4359" width="3" customWidth="1"/>
    <col min="4360" max="4360" width="23" customWidth="1"/>
    <col min="4361" max="4361" width="27.5703125" customWidth="1"/>
    <col min="4362" max="4366" width="21" customWidth="1"/>
    <col min="4367" max="4367" width="3" customWidth="1"/>
    <col min="4368" max="4368" width="2.5703125" customWidth="1"/>
    <col min="4369" max="4375" width="11.42578125" hidden="1" customWidth="1"/>
    <col min="4376" max="4613" width="11.42578125" hidden="1"/>
    <col min="4614" max="4614" width="2.140625" customWidth="1"/>
    <col min="4615" max="4615" width="3" customWidth="1"/>
    <col min="4616" max="4616" width="23" customWidth="1"/>
    <col min="4617" max="4617" width="27.5703125" customWidth="1"/>
    <col min="4618" max="4622" width="21" customWidth="1"/>
    <col min="4623" max="4623" width="3" customWidth="1"/>
    <col min="4624" max="4624" width="2.5703125" customWidth="1"/>
    <col min="4625" max="4631" width="11.42578125" hidden="1" customWidth="1"/>
    <col min="4632" max="4869" width="11.42578125" hidden="1"/>
    <col min="4870" max="4870" width="2.140625" customWidth="1"/>
    <col min="4871" max="4871" width="3" customWidth="1"/>
    <col min="4872" max="4872" width="23" customWidth="1"/>
    <col min="4873" max="4873" width="27.5703125" customWidth="1"/>
    <col min="4874" max="4878" width="21" customWidth="1"/>
    <col min="4879" max="4879" width="3" customWidth="1"/>
    <col min="4880" max="4880" width="2.5703125" customWidth="1"/>
    <col min="4881" max="4887" width="11.42578125" hidden="1" customWidth="1"/>
    <col min="4888" max="5125" width="11.42578125" hidden="1"/>
    <col min="5126" max="5126" width="2.140625" customWidth="1"/>
    <col min="5127" max="5127" width="3" customWidth="1"/>
    <col min="5128" max="5128" width="23" customWidth="1"/>
    <col min="5129" max="5129" width="27.5703125" customWidth="1"/>
    <col min="5130" max="5134" width="21" customWidth="1"/>
    <col min="5135" max="5135" width="3" customWidth="1"/>
    <col min="5136" max="5136" width="2.5703125" customWidth="1"/>
    <col min="5137" max="5143" width="11.42578125" hidden="1" customWidth="1"/>
    <col min="5144" max="5381" width="11.42578125" hidden="1"/>
    <col min="5382" max="5382" width="2.140625" customWidth="1"/>
    <col min="5383" max="5383" width="3" customWidth="1"/>
    <col min="5384" max="5384" width="23" customWidth="1"/>
    <col min="5385" max="5385" width="27.5703125" customWidth="1"/>
    <col min="5386" max="5390" width="21" customWidth="1"/>
    <col min="5391" max="5391" width="3" customWidth="1"/>
    <col min="5392" max="5392" width="2.5703125" customWidth="1"/>
    <col min="5393" max="5399" width="11.42578125" hidden="1" customWidth="1"/>
    <col min="5400" max="5637" width="11.42578125" hidden="1"/>
    <col min="5638" max="5638" width="2.140625" customWidth="1"/>
    <col min="5639" max="5639" width="3" customWidth="1"/>
    <col min="5640" max="5640" width="23" customWidth="1"/>
    <col min="5641" max="5641" width="27.5703125" customWidth="1"/>
    <col min="5642" max="5646" width="21" customWidth="1"/>
    <col min="5647" max="5647" width="3" customWidth="1"/>
    <col min="5648" max="5648" width="2.5703125" customWidth="1"/>
    <col min="5649" max="5655" width="11.42578125" hidden="1" customWidth="1"/>
    <col min="5656" max="5893" width="11.42578125" hidden="1"/>
    <col min="5894" max="5894" width="2.140625" customWidth="1"/>
    <col min="5895" max="5895" width="3" customWidth="1"/>
    <col min="5896" max="5896" width="23" customWidth="1"/>
    <col min="5897" max="5897" width="27.5703125" customWidth="1"/>
    <col min="5898" max="5902" width="21" customWidth="1"/>
    <col min="5903" max="5903" width="3" customWidth="1"/>
    <col min="5904" max="5904" width="2.5703125" customWidth="1"/>
    <col min="5905" max="5911" width="11.42578125" hidden="1" customWidth="1"/>
    <col min="5912" max="6149" width="11.42578125" hidden="1"/>
    <col min="6150" max="6150" width="2.140625" customWidth="1"/>
    <col min="6151" max="6151" width="3" customWidth="1"/>
    <col min="6152" max="6152" width="23" customWidth="1"/>
    <col min="6153" max="6153" width="27.5703125" customWidth="1"/>
    <col min="6154" max="6158" width="21" customWidth="1"/>
    <col min="6159" max="6159" width="3" customWidth="1"/>
    <col min="6160" max="6160" width="2.5703125" customWidth="1"/>
    <col min="6161" max="6167" width="11.42578125" hidden="1" customWidth="1"/>
    <col min="6168" max="6405" width="11.42578125" hidden="1"/>
    <col min="6406" max="6406" width="2.140625" customWidth="1"/>
    <col min="6407" max="6407" width="3" customWidth="1"/>
    <col min="6408" max="6408" width="23" customWidth="1"/>
    <col min="6409" max="6409" width="27.5703125" customWidth="1"/>
    <col min="6410" max="6414" width="21" customWidth="1"/>
    <col min="6415" max="6415" width="3" customWidth="1"/>
    <col min="6416" max="6416" width="2.5703125" customWidth="1"/>
    <col min="6417" max="6423" width="11.42578125" hidden="1" customWidth="1"/>
    <col min="6424" max="6661" width="11.42578125" hidden="1"/>
    <col min="6662" max="6662" width="2.140625" customWidth="1"/>
    <col min="6663" max="6663" width="3" customWidth="1"/>
    <col min="6664" max="6664" width="23" customWidth="1"/>
    <col min="6665" max="6665" width="27.5703125" customWidth="1"/>
    <col min="6666" max="6670" width="21" customWidth="1"/>
    <col min="6671" max="6671" width="3" customWidth="1"/>
    <col min="6672" max="6672" width="2.5703125" customWidth="1"/>
    <col min="6673" max="6679" width="11.42578125" hidden="1" customWidth="1"/>
    <col min="6680" max="6917" width="11.42578125" hidden="1"/>
    <col min="6918" max="6918" width="2.140625" customWidth="1"/>
    <col min="6919" max="6919" width="3" customWidth="1"/>
    <col min="6920" max="6920" width="23" customWidth="1"/>
    <col min="6921" max="6921" width="27.5703125" customWidth="1"/>
    <col min="6922" max="6926" width="21" customWidth="1"/>
    <col min="6927" max="6927" width="3" customWidth="1"/>
    <col min="6928" max="6928" width="2.5703125" customWidth="1"/>
    <col min="6929" max="6935" width="11.42578125" hidden="1" customWidth="1"/>
    <col min="6936" max="7173" width="11.42578125" hidden="1"/>
    <col min="7174" max="7174" width="2.140625" customWidth="1"/>
    <col min="7175" max="7175" width="3" customWidth="1"/>
    <col min="7176" max="7176" width="23" customWidth="1"/>
    <col min="7177" max="7177" width="27.5703125" customWidth="1"/>
    <col min="7178" max="7182" width="21" customWidth="1"/>
    <col min="7183" max="7183" width="3" customWidth="1"/>
    <col min="7184" max="7184" width="2.5703125" customWidth="1"/>
    <col min="7185" max="7191" width="11.42578125" hidden="1" customWidth="1"/>
    <col min="7192" max="7429" width="11.42578125" hidden="1"/>
    <col min="7430" max="7430" width="2.140625" customWidth="1"/>
    <col min="7431" max="7431" width="3" customWidth="1"/>
    <col min="7432" max="7432" width="23" customWidth="1"/>
    <col min="7433" max="7433" width="27.5703125" customWidth="1"/>
    <col min="7434" max="7438" width="21" customWidth="1"/>
    <col min="7439" max="7439" width="3" customWidth="1"/>
    <col min="7440" max="7440" width="2.5703125" customWidth="1"/>
    <col min="7441" max="7447" width="11.42578125" hidden="1" customWidth="1"/>
    <col min="7448" max="7685" width="11.42578125" hidden="1"/>
    <col min="7686" max="7686" width="2.140625" customWidth="1"/>
    <col min="7687" max="7687" width="3" customWidth="1"/>
    <col min="7688" max="7688" width="23" customWidth="1"/>
    <col min="7689" max="7689" width="27.5703125" customWidth="1"/>
    <col min="7690" max="7694" width="21" customWidth="1"/>
    <col min="7695" max="7695" width="3" customWidth="1"/>
    <col min="7696" max="7696" width="2.5703125" customWidth="1"/>
    <col min="7697" max="7703" width="11.42578125" hidden="1" customWidth="1"/>
    <col min="7704" max="7941" width="11.42578125" hidden="1"/>
    <col min="7942" max="7942" width="2.140625" customWidth="1"/>
    <col min="7943" max="7943" width="3" customWidth="1"/>
    <col min="7944" max="7944" width="23" customWidth="1"/>
    <col min="7945" max="7945" width="27.5703125" customWidth="1"/>
    <col min="7946" max="7950" width="21" customWidth="1"/>
    <col min="7951" max="7951" width="3" customWidth="1"/>
    <col min="7952" max="7952" width="2.5703125" customWidth="1"/>
    <col min="7953" max="7959" width="11.42578125" hidden="1" customWidth="1"/>
    <col min="7960" max="8197" width="11.42578125" hidden="1"/>
    <col min="8198" max="8198" width="2.140625" customWidth="1"/>
    <col min="8199" max="8199" width="3" customWidth="1"/>
    <col min="8200" max="8200" width="23" customWidth="1"/>
    <col min="8201" max="8201" width="27.5703125" customWidth="1"/>
    <col min="8202" max="8206" width="21" customWidth="1"/>
    <col min="8207" max="8207" width="3" customWidth="1"/>
    <col min="8208" max="8208" width="2.5703125" customWidth="1"/>
    <col min="8209" max="8215" width="11.42578125" hidden="1" customWidth="1"/>
    <col min="8216" max="8453" width="11.42578125" hidden="1"/>
    <col min="8454" max="8454" width="2.140625" customWidth="1"/>
    <col min="8455" max="8455" width="3" customWidth="1"/>
    <col min="8456" max="8456" width="23" customWidth="1"/>
    <col min="8457" max="8457" width="27.5703125" customWidth="1"/>
    <col min="8458" max="8462" width="21" customWidth="1"/>
    <col min="8463" max="8463" width="3" customWidth="1"/>
    <col min="8464" max="8464" width="2.5703125" customWidth="1"/>
    <col min="8465" max="8471" width="11.42578125" hidden="1" customWidth="1"/>
    <col min="8472" max="8709" width="11.42578125" hidden="1"/>
    <col min="8710" max="8710" width="2.140625" customWidth="1"/>
    <col min="8711" max="8711" width="3" customWidth="1"/>
    <col min="8712" max="8712" width="23" customWidth="1"/>
    <col min="8713" max="8713" width="27.5703125" customWidth="1"/>
    <col min="8714" max="8718" width="21" customWidth="1"/>
    <col min="8719" max="8719" width="3" customWidth="1"/>
    <col min="8720" max="8720" width="2.5703125" customWidth="1"/>
    <col min="8721" max="8727" width="11.42578125" hidden="1" customWidth="1"/>
    <col min="8728" max="8965" width="11.42578125" hidden="1"/>
    <col min="8966" max="8966" width="2.140625" customWidth="1"/>
    <col min="8967" max="8967" width="3" customWidth="1"/>
    <col min="8968" max="8968" width="23" customWidth="1"/>
    <col min="8969" max="8969" width="27.5703125" customWidth="1"/>
    <col min="8970" max="8974" width="21" customWidth="1"/>
    <col min="8975" max="8975" width="3" customWidth="1"/>
    <col min="8976" max="8976" width="2.5703125" customWidth="1"/>
    <col min="8977" max="8983" width="11.42578125" hidden="1" customWidth="1"/>
    <col min="8984" max="9221" width="11.42578125" hidden="1"/>
    <col min="9222" max="9222" width="2.140625" customWidth="1"/>
    <col min="9223" max="9223" width="3" customWidth="1"/>
    <col min="9224" max="9224" width="23" customWidth="1"/>
    <col min="9225" max="9225" width="27.5703125" customWidth="1"/>
    <col min="9226" max="9230" width="21" customWidth="1"/>
    <col min="9231" max="9231" width="3" customWidth="1"/>
    <col min="9232" max="9232" width="2.5703125" customWidth="1"/>
    <col min="9233" max="9239" width="11.42578125" hidden="1" customWidth="1"/>
    <col min="9240" max="9477" width="11.42578125" hidden="1"/>
    <col min="9478" max="9478" width="2.140625" customWidth="1"/>
    <col min="9479" max="9479" width="3" customWidth="1"/>
    <col min="9480" max="9480" width="23" customWidth="1"/>
    <col min="9481" max="9481" width="27.5703125" customWidth="1"/>
    <col min="9482" max="9486" width="21" customWidth="1"/>
    <col min="9487" max="9487" width="3" customWidth="1"/>
    <col min="9488" max="9488" width="2.5703125" customWidth="1"/>
    <col min="9489" max="9495" width="11.42578125" hidden="1" customWidth="1"/>
    <col min="9496" max="9733" width="11.42578125" hidden="1"/>
    <col min="9734" max="9734" width="2.140625" customWidth="1"/>
    <col min="9735" max="9735" width="3" customWidth="1"/>
    <col min="9736" max="9736" width="23" customWidth="1"/>
    <col min="9737" max="9737" width="27.5703125" customWidth="1"/>
    <col min="9738" max="9742" width="21" customWidth="1"/>
    <col min="9743" max="9743" width="3" customWidth="1"/>
    <col min="9744" max="9744" width="2.5703125" customWidth="1"/>
    <col min="9745" max="9751" width="11.42578125" hidden="1" customWidth="1"/>
    <col min="9752" max="9989" width="11.42578125" hidden="1"/>
    <col min="9990" max="9990" width="2.140625" customWidth="1"/>
    <col min="9991" max="9991" width="3" customWidth="1"/>
    <col min="9992" max="9992" width="23" customWidth="1"/>
    <col min="9993" max="9993" width="27.5703125" customWidth="1"/>
    <col min="9994" max="9998" width="21" customWidth="1"/>
    <col min="9999" max="9999" width="3" customWidth="1"/>
    <col min="10000" max="10000" width="2.5703125" customWidth="1"/>
    <col min="10001" max="10007" width="11.42578125" hidden="1" customWidth="1"/>
    <col min="10008" max="10245" width="11.42578125" hidden="1"/>
    <col min="10246" max="10246" width="2.140625" customWidth="1"/>
    <col min="10247" max="10247" width="3" customWidth="1"/>
    <col min="10248" max="10248" width="23" customWidth="1"/>
    <col min="10249" max="10249" width="27.5703125" customWidth="1"/>
    <col min="10250" max="10254" width="21" customWidth="1"/>
    <col min="10255" max="10255" width="3" customWidth="1"/>
    <col min="10256" max="10256" width="2.5703125" customWidth="1"/>
    <col min="10257" max="10263" width="11.42578125" hidden="1" customWidth="1"/>
    <col min="10264" max="10501" width="11.42578125" hidden="1"/>
    <col min="10502" max="10502" width="2.140625" customWidth="1"/>
    <col min="10503" max="10503" width="3" customWidth="1"/>
    <col min="10504" max="10504" width="23" customWidth="1"/>
    <col min="10505" max="10505" width="27.5703125" customWidth="1"/>
    <col min="10506" max="10510" width="21" customWidth="1"/>
    <col min="10511" max="10511" width="3" customWidth="1"/>
    <col min="10512" max="10512" width="2.5703125" customWidth="1"/>
    <col min="10513" max="10519" width="11.42578125" hidden="1" customWidth="1"/>
    <col min="10520" max="10757" width="11.42578125" hidden="1"/>
    <col min="10758" max="10758" width="2.140625" customWidth="1"/>
    <col min="10759" max="10759" width="3" customWidth="1"/>
    <col min="10760" max="10760" width="23" customWidth="1"/>
    <col min="10761" max="10761" width="27.5703125" customWidth="1"/>
    <col min="10762" max="10766" width="21" customWidth="1"/>
    <col min="10767" max="10767" width="3" customWidth="1"/>
    <col min="10768" max="10768" width="2.5703125" customWidth="1"/>
    <col min="10769" max="10775" width="11.42578125" hidden="1" customWidth="1"/>
    <col min="10776" max="11013" width="11.42578125" hidden="1"/>
    <col min="11014" max="11014" width="2.140625" customWidth="1"/>
    <col min="11015" max="11015" width="3" customWidth="1"/>
    <col min="11016" max="11016" width="23" customWidth="1"/>
    <col min="11017" max="11017" width="27.5703125" customWidth="1"/>
    <col min="11018" max="11022" width="21" customWidth="1"/>
    <col min="11023" max="11023" width="3" customWidth="1"/>
    <col min="11024" max="11024" width="2.5703125" customWidth="1"/>
    <col min="11025" max="11031" width="11.42578125" hidden="1" customWidth="1"/>
    <col min="11032" max="11269" width="11.42578125" hidden="1"/>
    <col min="11270" max="11270" width="2.140625" customWidth="1"/>
    <col min="11271" max="11271" width="3" customWidth="1"/>
    <col min="11272" max="11272" width="23" customWidth="1"/>
    <col min="11273" max="11273" width="27.5703125" customWidth="1"/>
    <col min="11274" max="11278" width="21" customWidth="1"/>
    <col min="11279" max="11279" width="3" customWidth="1"/>
    <col min="11280" max="11280" width="2.5703125" customWidth="1"/>
    <col min="11281" max="11287" width="11.42578125" hidden="1" customWidth="1"/>
    <col min="11288" max="11525" width="11.42578125" hidden="1"/>
    <col min="11526" max="11526" width="2.140625" customWidth="1"/>
    <col min="11527" max="11527" width="3" customWidth="1"/>
    <col min="11528" max="11528" width="23" customWidth="1"/>
    <col min="11529" max="11529" width="27.5703125" customWidth="1"/>
    <col min="11530" max="11534" width="21" customWidth="1"/>
    <col min="11535" max="11535" width="3" customWidth="1"/>
    <col min="11536" max="11536" width="2.5703125" customWidth="1"/>
    <col min="11537" max="11543" width="11.42578125" hidden="1" customWidth="1"/>
    <col min="11544" max="11781" width="11.42578125" hidden="1"/>
    <col min="11782" max="11782" width="2.140625" customWidth="1"/>
    <col min="11783" max="11783" width="3" customWidth="1"/>
    <col min="11784" max="11784" width="23" customWidth="1"/>
    <col min="11785" max="11785" width="27.5703125" customWidth="1"/>
    <col min="11786" max="11790" width="21" customWidth="1"/>
    <col min="11791" max="11791" width="3" customWidth="1"/>
    <col min="11792" max="11792" width="2.5703125" customWidth="1"/>
    <col min="11793" max="11799" width="11.42578125" hidden="1" customWidth="1"/>
    <col min="11800" max="12037" width="11.42578125" hidden="1"/>
    <col min="12038" max="12038" width="2.140625" customWidth="1"/>
    <col min="12039" max="12039" width="3" customWidth="1"/>
    <col min="12040" max="12040" width="23" customWidth="1"/>
    <col min="12041" max="12041" width="27.5703125" customWidth="1"/>
    <col min="12042" max="12046" width="21" customWidth="1"/>
    <col min="12047" max="12047" width="3" customWidth="1"/>
    <col min="12048" max="12048" width="2.5703125" customWidth="1"/>
    <col min="12049" max="12055" width="11.42578125" hidden="1" customWidth="1"/>
    <col min="12056" max="12293" width="11.42578125" hidden="1"/>
    <col min="12294" max="12294" width="2.140625" customWidth="1"/>
    <col min="12295" max="12295" width="3" customWidth="1"/>
    <col min="12296" max="12296" width="23" customWidth="1"/>
    <col min="12297" max="12297" width="27.5703125" customWidth="1"/>
    <col min="12298" max="12302" width="21" customWidth="1"/>
    <col min="12303" max="12303" width="3" customWidth="1"/>
    <col min="12304" max="12304" width="2.5703125" customWidth="1"/>
    <col min="12305" max="12311" width="11.42578125" hidden="1" customWidth="1"/>
    <col min="12312" max="12549" width="11.42578125" hidden="1"/>
    <col min="12550" max="12550" width="2.140625" customWidth="1"/>
    <col min="12551" max="12551" width="3" customWidth="1"/>
    <col min="12552" max="12552" width="23" customWidth="1"/>
    <col min="12553" max="12553" width="27.5703125" customWidth="1"/>
    <col min="12554" max="12558" width="21" customWidth="1"/>
    <col min="12559" max="12559" width="3" customWidth="1"/>
    <col min="12560" max="12560" width="2.5703125" customWidth="1"/>
    <col min="12561" max="12567" width="11.42578125" hidden="1" customWidth="1"/>
    <col min="12568" max="12805" width="11.42578125" hidden="1"/>
    <col min="12806" max="12806" width="2.140625" customWidth="1"/>
    <col min="12807" max="12807" width="3" customWidth="1"/>
    <col min="12808" max="12808" width="23" customWidth="1"/>
    <col min="12809" max="12809" width="27.5703125" customWidth="1"/>
    <col min="12810" max="12814" width="21" customWidth="1"/>
    <col min="12815" max="12815" width="3" customWidth="1"/>
    <col min="12816" max="12816" width="2.5703125" customWidth="1"/>
    <col min="12817" max="12823" width="11.42578125" hidden="1" customWidth="1"/>
    <col min="12824" max="13061" width="11.42578125" hidden="1"/>
    <col min="13062" max="13062" width="2.140625" customWidth="1"/>
    <col min="13063" max="13063" width="3" customWidth="1"/>
    <col min="13064" max="13064" width="23" customWidth="1"/>
    <col min="13065" max="13065" width="27.5703125" customWidth="1"/>
    <col min="13066" max="13070" width="21" customWidth="1"/>
    <col min="13071" max="13071" width="3" customWidth="1"/>
    <col min="13072" max="13072" width="2.5703125" customWidth="1"/>
    <col min="13073" max="13079" width="11.42578125" hidden="1" customWidth="1"/>
    <col min="13080" max="13317" width="11.42578125" hidden="1"/>
    <col min="13318" max="13318" width="2.140625" customWidth="1"/>
    <col min="13319" max="13319" width="3" customWidth="1"/>
    <col min="13320" max="13320" width="23" customWidth="1"/>
    <col min="13321" max="13321" width="27.5703125" customWidth="1"/>
    <col min="13322" max="13326" width="21" customWidth="1"/>
    <col min="13327" max="13327" width="3" customWidth="1"/>
    <col min="13328" max="13328" width="2.5703125" customWidth="1"/>
    <col min="13329" max="13335" width="11.42578125" hidden="1" customWidth="1"/>
    <col min="13336" max="13573" width="11.42578125" hidden="1"/>
    <col min="13574" max="13574" width="2.140625" customWidth="1"/>
    <col min="13575" max="13575" width="3" customWidth="1"/>
    <col min="13576" max="13576" width="23" customWidth="1"/>
    <col min="13577" max="13577" width="27.5703125" customWidth="1"/>
    <col min="13578" max="13582" width="21" customWidth="1"/>
    <col min="13583" max="13583" width="3" customWidth="1"/>
    <col min="13584" max="13584" width="2.5703125" customWidth="1"/>
    <col min="13585" max="13591" width="11.42578125" hidden="1" customWidth="1"/>
    <col min="13592" max="13829" width="11.42578125" hidden="1"/>
    <col min="13830" max="13830" width="2.140625" customWidth="1"/>
    <col min="13831" max="13831" width="3" customWidth="1"/>
    <col min="13832" max="13832" width="23" customWidth="1"/>
    <col min="13833" max="13833" width="27.5703125" customWidth="1"/>
    <col min="13834" max="13838" width="21" customWidth="1"/>
    <col min="13839" max="13839" width="3" customWidth="1"/>
    <col min="13840" max="13840" width="2.5703125" customWidth="1"/>
    <col min="13841" max="13847" width="11.42578125" hidden="1" customWidth="1"/>
    <col min="13848" max="14085" width="11.42578125" hidden="1"/>
    <col min="14086" max="14086" width="2.140625" customWidth="1"/>
    <col min="14087" max="14087" width="3" customWidth="1"/>
    <col min="14088" max="14088" width="23" customWidth="1"/>
    <col min="14089" max="14089" width="27.5703125" customWidth="1"/>
    <col min="14090" max="14094" width="21" customWidth="1"/>
    <col min="14095" max="14095" width="3" customWidth="1"/>
    <col min="14096" max="14096" width="2.5703125" customWidth="1"/>
    <col min="14097" max="14103" width="11.42578125" hidden="1" customWidth="1"/>
    <col min="14104" max="14341" width="11.42578125" hidden="1"/>
    <col min="14342" max="14342" width="2.140625" customWidth="1"/>
    <col min="14343" max="14343" width="3" customWidth="1"/>
    <col min="14344" max="14344" width="23" customWidth="1"/>
    <col min="14345" max="14345" width="27.5703125" customWidth="1"/>
    <col min="14346" max="14350" width="21" customWidth="1"/>
    <col min="14351" max="14351" width="3" customWidth="1"/>
    <col min="14352" max="14352" width="2.5703125" customWidth="1"/>
    <col min="14353" max="14359" width="11.42578125" hidden="1" customWidth="1"/>
    <col min="14360" max="14597" width="11.42578125" hidden="1"/>
    <col min="14598" max="14598" width="2.140625" customWidth="1"/>
    <col min="14599" max="14599" width="3" customWidth="1"/>
    <col min="14600" max="14600" width="23" customWidth="1"/>
    <col min="14601" max="14601" width="27.5703125" customWidth="1"/>
    <col min="14602" max="14606" width="21" customWidth="1"/>
    <col min="14607" max="14607" width="3" customWidth="1"/>
    <col min="14608" max="14608" width="2.5703125" customWidth="1"/>
    <col min="14609" max="14615" width="11.42578125" hidden="1" customWidth="1"/>
    <col min="14616" max="14853" width="11.42578125" hidden="1"/>
    <col min="14854" max="14854" width="2.140625" customWidth="1"/>
    <col min="14855" max="14855" width="3" customWidth="1"/>
    <col min="14856" max="14856" width="23" customWidth="1"/>
    <col min="14857" max="14857" width="27.5703125" customWidth="1"/>
    <col min="14858" max="14862" width="21" customWidth="1"/>
    <col min="14863" max="14863" width="3" customWidth="1"/>
    <col min="14864" max="14864" width="2.5703125" customWidth="1"/>
    <col min="14865" max="14871" width="11.42578125" hidden="1" customWidth="1"/>
    <col min="14872" max="15109" width="11.42578125" hidden="1"/>
    <col min="15110" max="15110" width="2.140625" customWidth="1"/>
    <col min="15111" max="15111" width="3" customWidth="1"/>
    <col min="15112" max="15112" width="23" customWidth="1"/>
    <col min="15113" max="15113" width="27.5703125" customWidth="1"/>
    <col min="15114" max="15118" width="21" customWidth="1"/>
    <col min="15119" max="15119" width="3" customWidth="1"/>
    <col min="15120" max="15120" width="2.5703125" customWidth="1"/>
    <col min="15121" max="15127" width="11.42578125" hidden="1" customWidth="1"/>
    <col min="15128" max="15365" width="11.42578125" hidden="1"/>
    <col min="15366" max="15366" width="2.140625" customWidth="1"/>
    <col min="15367" max="15367" width="3" customWidth="1"/>
    <col min="15368" max="15368" width="23" customWidth="1"/>
    <col min="15369" max="15369" width="27.5703125" customWidth="1"/>
    <col min="15370" max="15374" width="21" customWidth="1"/>
    <col min="15375" max="15375" width="3" customWidth="1"/>
    <col min="15376" max="15376" width="2.5703125" customWidth="1"/>
    <col min="15377" max="15383" width="11.42578125" hidden="1" customWidth="1"/>
    <col min="15384" max="15621" width="11.42578125" hidden="1"/>
    <col min="15622" max="15622" width="2.140625" customWidth="1"/>
    <col min="15623" max="15623" width="3" customWidth="1"/>
    <col min="15624" max="15624" width="23" customWidth="1"/>
    <col min="15625" max="15625" width="27.5703125" customWidth="1"/>
    <col min="15626" max="15630" width="21" customWidth="1"/>
    <col min="15631" max="15631" width="3" customWidth="1"/>
    <col min="15632" max="15632" width="2.5703125" customWidth="1"/>
    <col min="15633" max="15639" width="11.42578125" hidden="1" customWidth="1"/>
    <col min="15640" max="15877" width="11.42578125" hidden="1"/>
    <col min="15878" max="15878" width="2.140625" customWidth="1"/>
    <col min="15879" max="15879" width="3" customWidth="1"/>
    <col min="15880" max="15880" width="23" customWidth="1"/>
    <col min="15881" max="15881" width="27.5703125" customWidth="1"/>
    <col min="15882" max="15886" width="21" customWidth="1"/>
    <col min="15887" max="15887" width="3" customWidth="1"/>
    <col min="15888" max="15888" width="2.5703125" customWidth="1"/>
    <col min="15889" max="15895" width="11.42578125" hidden="1" customWidth="1"/>
    <col min="15896" max="16133" width="11.42578125" hidden="1"/>
    <col min="16134" max="16134" width="2.140625" customWidth="1"/>
    <col min="16135" max="16135" width="3" customWidth="1"/>
    <col min="16136" max="16136" width="23" customWidth="1"/>
    <col min="16137" max="16137" width="27.5703125" customWidth="1"/>
    <col min="16138" max="16142" width="21" customWidth="1"/>
    <col min="16143" max="16143" width="3" customWidth="1"/>
    <col min="16144" max="16144" width="2.5703125" customWidth="1"/>
    <col min="16145" max="16151" width="11.42578125" hidden="1" customWidth="1"/>
    <col min="16152" max="16384" width="11.42578125" hidden="1"/>
  </cols>
  <sheetData>
    <row r="1" spans="2:19" ht="8.25" customHeight="1" x14ac:dyDescent="0.25">
      <c r="B1" s="1"/>
      <c r="C1" s="2"/>
      <c r="D1" s="3"/>
      <c r="E1" s="3"/>
      <c r="F1" s="3"/>
      <c r="G1" s="3"/>
      <c r="H1" s="4"/>
      <c r="I1" s="5"/>
      <c r="J1" s="5"/>
      <c r="K1" s="5"/>
      <c r="L1" s="5"/>
      <c r="M1" s="5"/>
      <c r="N1" s="5"/>
      <c r="O1" s="4"/>
      <c r="P1" s="5"/>
      <c r="Q1" s="5"/>
      <c r="R1" s="1"/>
      <c r="S1" s="1"/>
    </row>
    <row r="2" spans="2:19" ht="9" customHeight="1" x14ac:dyDescent="0.25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2:19" x14ac:dyDescent="0.25">
      <c r="B3" s="1"/>
      <c r="C3" s="6"/>
      <c r="D3" s="7" t="s">
        <v>0</v>
      </c>
      <c r="E3" s="7"/>
      <c r="F3" s="7"/>
      <c r="G3" s="7"/>
      <c r="H3" s="7"/>
      <c r="I3" s="7"/>
      <c r="J3" s="7"/>
      <c r="K3" s="7"/>
      <c r="L3" s="8"/>
      <c r="M3" s="8"/>
      <c r="N3" s="6"/>
      <c r="O3" s="6"/>
      <c r="P3" s="9"/>
      <c r="Q3" s="9"/>
      <c r="R3" s="1"/>
      <c r="S3" s="1"/>
    </row>
    <row r="4" spans="2:19" x14ac:dyDescent="0.25">
      <c r="B4" s="1"/>
      <c r="C4" s="6"/>
      <c r="D4" s="7" t="s">
        <v>1</v>
      </c>
      <c r="E4" s="7"/>
      <c r="F4" s="7"/>
      <c r="G4" s="7"/>
      <c r="H4" s="7"/>
      <c r="I4" s="7"/>
      <c r="J4" s="7"/>
      <c r="K4" s="7"/>
      <c r="L4" s="8"/>
      <c r="M4" s="8"/>
      <c r="N4" s="6"/>
      <c r="O4" s="6"/>
      <c r="P4" s="9"/>
      <c r="Q4" s="9"/>
      <c r="R4" s="1"/>
      <c r="S4" s="1"/>
    </row>
    <row r="5" spans="2:19" x14ac:dyDescent="0.25">
      <c r="B5" s="1"/>
      <c r="C5" s="6"/>
      <c r="D5" s="7" t="s">
        <v>2</v>
      </c>
      <c r="E5" s="7"/>
      <c r="F5" s="7"/>
      <c r="G5" s="7"/>
      <c r="H5" s="7"/>
      <c r="I5" s="7"/>
      <c r="J5" s="7"/>
      <c r="K5" s="7"/>
      <c r="L5" s="8"/>
      <c r="M5" s="8"/>
      <c r="N5" s="6"/>
      <c r="O5" s="6"/>
      <c r="P5" s="9"/>
      <c r="Q5" s="9"/>
      <c r="R5" s="1"/>
      <c r="S5" s="1"/>
    </row>
    <row r="6" spans="2:19" x14ac:dyDescent="0.25">
      <c r="B6" s="1"/>
      <c r="C6" s="6"/>
      <c r="D6" s="10" t="s">
        <v>3</v>
      </c>
      <c r="E6" s="10"/>
      <c r="F6" s="10"/>
      <c r="G6" s="10"/>
      <c r="H6" s="10"/>
      <c r="I6" s="10"/>
      <c r="J6" s="10"/>
      <c r="K6" s="10"/>
      <c r="L6" s="8"/>
      <c r="M6" s="8"/>
      <c r="N6" s="6"/>
      <c r="O6" s="6"/>
      <c r="P6" s="9"/>
      <c r="Q6" s="9"/>
      <c r="R6" s="1"/>
      <c r="S6" s="1"/>
    </row>
    <row r="7" spans="2:19" x14ac:dyDescent="0.25">
      <c r="B7" s="11"/>
      <c r="C7" s="12" t="s">
        <v>4</v>
      </c>
      <c r="D7" s="13" t="s">
        <v>5</v>
      </c>
      <c r="E7" s="13"/>
      <c r="F7" s="13"/>
      <c r="G7" s="13"/>
      <c r="H7" s="13"/>
      <c r="I7" s="13"/>
      <c r="J7" s="13"/>
      <c r="K7" s="13"/>
      <c r="L7" s="14"/>
      <c r="M7" s="14"/>
      <c r="N7" s="15"/>
      <c r="O7" s="16"/>
      <c r="P7" s="16"/>
      <c r="Q7" s="16"/>
      <c r="R7" s="16"/>
      <c r="S7" s="16"/>
    </row>
    <row r="8" spans="2:19" ht="9.75" customHeight="1" x14ac:dyDescent="0.25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"/>
      <c r="Q8" s="1"/>
      <c r="R8" s="1"/>
      <c r="S8" s="1"/>
    </row>
    <row r="9" spans="2:19" ht="8.25" customHeight="1" x14ac:dyDescent="0.25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"/>
      <c r="Q9" s="1"/>
      <c r="R9" s="1"/>
      <c r="S9" s="1"/>
    </row>
    <row r="10" spans="2:19" x14ac:dyDescent="0.25">
      <c r="B10" s="18"/>
      <c r="C10" s="19" t="s">
        <v>6</v>
      </c>
      <c r="D10" s="19"/>
      <c r="E10" s="20" t="s">
        <v>7</v>
      </c>
      <c r="F10" s="20"/>
      <c r="G10" s="20" t="s">
        <v>8</v>
      </c>
      <c r="H10" s="20"/>
      <c r="I10" s="21" t="s">
        <v>9</v>
      </c>
      <c r="J10" s="21"/>
      <c r="K10" s="21" t="s">
        <v>10</v>
      </c>
      <c r="L10" s="21"/>
      <c r="M10" s="21" t="s">
        <v>11</v>
      </c>
      <c r="N10" s="21"/>
      <c r="O10" s="22"/>
      <c r="P10" s="23"/>
      <c r="Q10" s="23"/>
      <c r="R10" s="23"/>
      <c r="S10" s="23"/>
    </row>
    <row r="11" spans="2:19" x14ac:dyDescent="0.25">
      <c r="B11" s="24"/>
      <c r="C11" s="25"/>
      <c r="D11" s="25"/>
      <c r="E11" s="26">
        <v>1</v>
      </c>
      <c r="F11" s="26"/>
      <c r="G11" s="26">
        <v>2</v>
      </c>
      <c r="H11" s="26"/>
      <c r="I11" s="27">
        <v>3</v>
      </c>
      <c r="J11" s="27"/>
      <c r="K11" s="27" t="s">
        <v>12</v>
      </c>
      <c r="L11" s="27"/>
      <c r="M11" s="27" t="s">
        <v>13</v>
      </c>
      <c r="N11" s="27"/>
      <c r="O11" s="28"/>
      <c r="P11" s="23"/>
      <c r="Q11" s="23"/>
      <c r="R11" s="23"/>
      <c r="S11" s="23"/>
    </row>
    <row r="12" spans="2:19" ht="6" customHeight="1" x14ac:dyDescent="0.25">
      <c r="B12" s="29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30"/>
      <c r="P12" s="1"/>
      <c r="Q12" s="1"/>
      <c r="R12" s="1"/>
      <c r="S12" s="1"/>
    </row>
    <row r="13" spans="2:19" ht="10.5" customHeight="1" x14ac:dyDescent="0.25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3"/>
      <c r="P13" s="9"/>
      <c r="Q13" s="9"/>
      <c r="R13" s="1"/>
      <c r="S13" s="1"/>
    </row>
    <row r="14" spans="2:19" x14ac:dyDescent="0.25">
      <c r="B14" s="34"/>
      <c r="C14" s="35" t="s">
        <v>14</v>
      </c>
      <c r="D14" s="35"/>
      <c r="E14" s="36">
        <v>1000</v>
      </c>
      <c r="F14" s="36"/>
      <c r="G14" s="36">
        <v>1000</v>
      </c>
      <c r="H14" s="36"/>
      <c r="I14" s="36">
        <v>1000</v>
      </c>
      <c r="J14" s="36"/>
      <c r="K14" s="36">
        <v>1000</v>
      </c>
      <c r="L14" s="36"/>
      <c r="M14" s="36">
        <v>1000</v>
      </c>
      <c r="N14" s="37"/>
      <c r="O14" s="38"/>
      <c r="P14" s="9"/>
      <c r="Q14" s="9"/>
      <c r="R14" s="1"/>
      <c r="S14" s="1"/>
    </row>
    <row r="15" spans="2:19" x14ac:dyDescent="0.25">
      <c r="B15" s="34"/>
      <c r="C15" s="39"/>
      <c r="D15" s="39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8"/>
      <c r="P15" s="9"/>
      <c r="Q15" s="9"/>
      <c r="R15" s="1"/>
      <c r="S15" s="1"/>
    </row>
    <row r="16" spans="2:19" x14ac:dyDescent="0.25">
      <c r="B16" s="40"/>
      <c r="C16" s="41" t="s">
        <v>15</v>
      </c>
      <c r="D16" s="41"/>
      <c r="E16" s="42">
        <f t="shared" ref="E16:N16" si="0">SUM(E18:E24)</f>
        <v>14505466</v>
      </c>
      <c r="F16" s="42">
        <f t="shared" si="0"/>
        <v>14505.466</v>
      </c>
      <c r="G16" s="42">
        <f t="shared" si="0"/>
        <v>43005330</v>
      </c>
      <c r="H16" s="42">
        <f t="shared" si="0"/>
        <v>43005.329999999994</v>
      </c>
      <c r="I16" s="42">
        <f t="shared" si="0"/>
        <v>46647310</v>
      </c>
      <c r="J16" s="42">
        <f t="shared" si="0"/>
        <v>46647.310000000005</v>
      </c>
      <c r="K16" s="42">
        <f t="shared" si="0"/>
        <v>10863486</v>
      </c>
      <c r="L16" s="42">
        <f t="shared" si="0"/>
        <v>10863.486000000001</v>
      </c>
      <c r="M16" s="42">
        <f>SUM(M18:M24)</f>
        <v>-3641980</v>
      </c>
      <c r="N16" s="42">
        <f t="shared" si="0"/>
        <v>-3641.98</v>
      </c>
      <c r="O16" s="43"/>
      <c r="P16" s="9"/>
      <c r="Q16" s="9"/>
      <c r="R16" s="1"/>
      <c r="S16" s="1"/>
    </row>
    <row r="17" spans="2:265" x14ac:dyDescent="0.25">
      <c r="B17" s="44"/>
      <c r="C17" s="2"/>
      <c r="D17" s="2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6"/>
      <c r="P17" s="9"/>
      <c r="Q17" s="9"/>
      <c r="R17" s="1"/>
      <c r="S17" s="1"/>
      <c r="T17" s="1"/>
    </row>
    <row r="18" spans="2:265" x14ac:dyDescent="0.25">
      <c r="B18" s="44"/>
      <c r="C18" s="47" t="s">
        <v>16</v>
      </c>
      <c r="D18" s="47"/>
      <c r="E18" s="48">
        <v>11329500</v>
      </c>
      <c r="F18" s="48">
        <f>+E18/$E$14</f>
        <v>11329.5</v>
      </c>
      <c r="G18" s="48">
        <v>37807545</v>
      </c>
      <c r="H18" s="48">
        <f>+G18/$G$14</f>
        <v>37807.544999999998</v>
      </c>
      <c r="I18" s="48">
        <v>38524677</v>
      </c>
      <c r="J18" s="48">
        <f>+I18/$I$14</f>
        <v>38524.677000000003</v>
      </c>
      <c r="K18" s="49">
        <f t="shared" ref="K18:L24" si="1">E18+G18-I18</f>
        <v>10612368</v>
      </c>
      <c r="L18" s="49">
        <f>+K18/$K$14</f>
        <v>10612.368</v>
      </c>
      <c r="M18" s="49">
        <f>K18-E18</f>
        <v>-717132</v>
      </c>
      <c r="N18" s="49">
        <f>+M18/$M$14</f>
        <v>-717.13199999999995</v>
      </c>
      <c r="O18" s="46"/>
      <c r="P18" s="9"/>
      <c r="Q18" s="50">
        <f>+'[1]Edo Sit Finan'!E17</f>
        <v>10612368</v>
      </c>
      <c r="R18" s="51">
        <f>+K18-Q18</f>
        <v>0</v>
      </c>
      <c r="S18" s="1"/>
      <c r="T18" s="1"/>
      <c r="JD18" s="52"/>
      <c r="JE18" s="53"/>
    </row>
    <row r="19" spans="2:265" x14ac:dyDescent="0.25">
      <c r="B19" s="44"/>
      <c r="C19" s="47" t="s">
        <v>17</v>
      </c>
      <c r="D19" s="47"/>
      <c r="E19" s="48">
        <v>3199672</v>
      </c>
      <c r="F19" s="48">
        <f>+E19/$E$14</f>
        <v>3199.672</v>
      </c>
      <c r="G19" s="48">
        <v>5050119</v>
      </c>
      <c r="H19" s="48">
        <f>+G19/$G$14</f>
        <v>5050.1189999999997</v>
      </c>
      <c r="I19" s="48">
        <v>8028199</v>
      </c>
      <c r="J19" s="48">
        <f>+I19/$I$14</f>
        <v>8028.1989999999996</v>
      </c>
      <c r="K19" s="49">
        <f t="shared" si="1"/>
        <v>221592</v>
      </c>
      <c r="L19" s="49">
        <f>+K19/$K$14</f>
        <v>221.59200000000001</v>
      </c>
      <c r="M19" s="49">
        <f t="shared" ref="M19:M24" si="2">K19-E19</f>
        <v>-2978080</v>
      </c>
      <c r="N19" s="49">
        <f>+M19/$M$14</f>
        <v>-2978.08</v>
      </c>
      <c r="O19" s="46"/>
      <c r="P19" s="9"/>
      <c r="Q19" s="50">
        <f>+'[1]Edo Sit Finan'!E18</f>
        <v>221592</v>
      </c>
      <c r="R19" s="51">
        <f t="shared" ref="R19:R20" si="3">+K19-Q19</f>
        <v>0</v>
      </c>
      <c r="S19" s="1"/>
      <c r="T19" s="1"/>
      <c r="JD19" s="52"/>
      <c r="JE19" s="53"/>
    </row>
    <row r="20" spans="2:265" x14ac:dyDescent="0.25">
      <c r="B20" s="44"/>
      <c r="C20" s="47" t="s">
        <v>18</v>
      </c>
      <c r="D20" s="47"/>
      <c r="E20" s="48">
        <v>166294</v>
      </c>
      <c r="F20" s="48">
        <f>+E20/$E$14</f>
        <v>166.29400000000001</v>
      </c>
      <c r="G20" s="48">
        <v>147666</v>
      </c>
      <c r="H20" s="48">
        <f>+G20/$G$14</f>
        <v>147.666</v>
      </c>
      <c r="I20" s="48">
        <v>94434</v>
      </c>
      <c r="J20" s="48">
        <f>+I20/$I$14</f>
        <v>94.433999999999997</v>
      </c>
      <c r="K20" s="49">
        <f t="shared" si="1"/>
        <v>219526</v>
      </c>
      <c r="L20" s="49">
        <f>+K20/$K$14</f>
        <v>219.52600000000001</v>
      </c>
      <c r="M20" s="49">
        <f t="shared" si="2"/>
        <v>53232</v>
      </c>
      <c r="N20" s="49">
        <f>+M20/$M$14</f>
        <v>53.231999999999999</v>
      </c>
      <c r="O20" s="46"/>
      <c r="P20" s="9"/>
      <c r="Q20" s="50">
        <f>+'[1]Edo Sit Finan'!E19</f>
        <v>219526</v>
      </c>
      <c r="R20" s="51">
        <f t="shared" si="3"/>
        <v>0</v>
      </c>
      <c r="S20" s="1"/>
      <c r="T20" s="1"/>
    </row>
    <row r="21" spans="2:265" x14ac:dyDescent="0.25">
      <c r="B21" s="44"/>
      <c r="C21" s="47" t="s">
        <v>19</v>
      </c>
      <c r="D21" s="47"/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9">
        <f t="shared" si="1"/>
        <v>0</v>
      </c>
      <c r="L21" s="49">
        <f t="shared" si="1"/>
        <v>0</v>
      </c>
      <c r="M21" s="49">
        <f t="shared" si="2"/>
        <v>0</v>
      </c>
      <c r="N21" s="49">
        <f>L21-F21</f>
        <v>0</v>
      </c>
      <c r="O21" s="46"/>
      <c r="P21" s="9"/>
      <c r="Q21" s="9"/>
      <c r="R21" s="1"/>
      <c r="S21" s="1"/>
      <c r="T21" s="1" t="s">
        <v>20</v>
      </c>
    </row>
    <row r="22" spans="2:265" x14ac:dyDescent="0.25">
      <c r="B22" s="44"/>
      <c r="C22" s="47" t="s">
        <v>21</v>
      </c>
      <c r="D22" s="47"/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9">
        <f t="shared" si="1"/>
        <v>0</v>
      </c>
      <c r="L22" s="49">
        <f t="shared" si="1"/>
        <v>0</v>
      </c>
      <c r="M22" s="49">
        <f t="shared" si="2"/>
        <v>0</v>
      </c>
      <c r="N22" s="49">
        <f>L22-F22</f>
        <v>0</v>
      </c>
      <c r="O22" s="46"/>
      <c r="P22" s="9"/>
      <c r="Q22" s="9"/>
      <c r="R22" s="1"/>
      <c r="S22" s="1"/>
      <c r="T22" s="1"/>
    </row>
    <row r="23" spans="2:265" x14ac:dyDescent="0.25">
      <c r="B23" s="44"/>
      <c r="C23" s="47" t="s">
        <v>22</v>
      </c>
      <c r="D23" s="47"/>
      <c r="E23" s="48">
        <v>-190000</v>
      </c>
      <c r="F23" s="48">
        <f>+E23/$E$14</f>
        <v>-190</v>
      </c>
      <c r="G23" s="48">
        <v>0</v>
      </c>
      <c r="H23" s="48">
        <v>0</v>
      </c>
      <c r="I23" s="48">
        <v>0</v>
      </c>
      <c r="J23" s="48">
        <v>0</v>
      </c>
      <c r="K23" s="49">
        <f t="shared" si="1"/>
        <v>-190000</v>
      </c>
      <c r="L23" s="49">
        <f>+K23/$K$14</f>
        <v>-190</v>
      </c>
      <c r="M23" s="49">
        <f t="shared" si="2"/>
        <v>0</v>
      </c>
      <c r="N23" s="49">
        <f>L23-F23</f>
        <v>0</v>
      </c>
      <c r="O23" s="46"/>
      <c r="P23" s="9"/>
      <c r="Q23" s="50">
        <f>+'[1]Edo Sit Finan'!E22</f>
        <v>-190000</v>
      </c>
      <c r="R23" s="51">
        <f t="shared" ref="R23" si="4">+K23-Q23</f>
        <v>0</v>
      </c>
      <c r="S23" s="1"/>
      <c r="T23" s="1"/>
    </row>
    <row r="24" spans="2:265" x14ac:dyDescent="0.25">
      <c r="B24" s="44"/>
      <c r="C24" s="47" t="s">
        <v>23</v>
      </c>
      <c r="D24" s="47"/>
      <c r="E24" s="48">
        <v>0</v>
      </c>
      <c r="F24" s="48">
        <f>+E24/$E$14</f>
        <v>0</v>
      </c>
      <c r="G24" s="48">
        <v>0</v>
      </c>
      <c r="H24" s="48">
        <v>0</v>
      </c>
      <c r="I24" s="48">
        <v>0</v>
      </c>
      <c r="J24" s="48">
        <v>0</v>
      </c>
      <c r="K24" s="49">
        <f t="shared" si="1"/>
        <v>0</v>
      </c>
      <c r="L24" s="49">
        <f>+K24/$K$14</f>
        <v>0</v>
      </c>
      <c r="M24" s="49">
        <f t="shared" si="2"/>
        <v>0</v>
      </c>
      <c r="N24" s="49">
        <f>L24-F24</f>
        <v>0</v>
      </c>
      <c r="O24" s="46"/>
    </row>
    <row r="25" spans="2:265" x14ac:dyDescent="0.25">
      <c r="B25" s="44"/>
      <c r="C25" s="54"/>
      <c r="D25" s="54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46"/>
    </row>
    <row r="26" spans="2:265" x14ac:dyDescent="0.25">
      <c r="B26" s="40"/>
      <c r="C26" s="41" t="s">
        <v>24</v>
      </c>
      <c r="D26" s="41"/>
      <c r="E26" s="42">
        <f t="shared" ref="E26:N26" si="5">SUM(E28:E36)</f>
        <v>1820870</v>
      </c>
      <c r="F26" s="42">
        <f t="shared" si="5"/>
        <v>1820.87</v>
      </c>
      <c r="G26" s="42">
        <f t="shared" si="5"/>
        <v>0</v>
      </c>
      <c r="H26" s="42">
        <f t="shared" si="5"/>
        <v>0</v>
      </c>
      <c r="I26" s="42">
        <f t="shared" si="5"/>
        <v>166236</v>
      </c>
      <c r="J26" s="42">
        <f t="shared" si="5"/>
        <v>166.23599999999999</v>
      </c>
      <c r="K26" s="42">
        <f t="shared" si="5"/>
        <v>1654634</v>
      </c>
      <c r="L26" s="42">
        <f t="shared" si="5"/>
        <v>1654.634</v>
      </c>
      <c r="M26" s="42">
        <f t="shared" si="5"/>
        <v>-166236</v>
      </c>
      <c r="N26" s="42">
        <f t="shared" si="5"/>
        <v>-166.23599999999999</v>
      </c>
      <c r="O26" s="43"/>
    </row>
    <row r="27" spans="2:265" x14ac:dyDescent="0.25">
      <c r="B27" s="44"/>
      <c r="C27" s="2"/>
      <c r="D27" s="54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6"/>
    </row>
    <row r="28" spans="2:265" x14ac:dyDescent="0.25">
      <c r="B28" s="44"/>
      <c r="C28" s="47" t="s">
        <v>25</v>
      </c>
      <c r="D28" s="47"/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9">
        <f t="shared" ref="K28:L36" si="6">E28+G28-I28</f>
        <v>0</v>
      </c>
      <c r="L28" s="49">
        <f t="shared" si="6"/>
        <v>0</v>
      </c>
      <c r="M28" s="49">
        <f t="shared" ref="M28:N36" si="7">K28-E28</f>
        <v>0</v>
      </c>
      <c r="N28" s="49">
        <f t="shared" si="7"/>
        <v>0</v>
      </c>
      <c r="O28" s="46"/>
    </row>
    <row r="29" spans="2:265" x14ac:dyDescent="0.25">
      <c r="B29" s="44"/>
      <c r="C29" s="47" t="s">
        <v>26</v>
      </c>
      <c r="D29" s="47"/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9">
        <f t="shared" si="6"/>
        <v>0</v>
      </c>
      <c r="L29" s="49">
        <f t="shared" si="6"/>
        <v>0</v>
      </c>
      <c r="M29" s="49">
        <f t="shared" si="7"/>
        <v>0</v>
      </c>
      <c r="N29" s="49">
        <f t="shared" si="7"/>
        <v>0</v>
      </c>
      <c r="O29" s="46"/>
    </row>
    <row r="30" spans="2:265" x14ac:dyDescent="0.25">
      <c r="B30" s="44"/>
      <c r="C30" s="47" t="s">
        <v>27</v>
      </c>
      <c r="D30" s="47"/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9">
        <f t="shared" si="6"/>
        <v>0</v>
      </c>
      <c r="L30" s="49">
        <f t="shared" si="6"/>
        <v>0</v>
      </c>
      <c r="M30" s="49">
        <f t="shared" si="7"/>
        <v>0</v>
      </c>
      <c r="N30" s="49">
        <f t="shared" si="7"/>
        <v>0</v>
      </c>
      <c r="O30" s="46"/>
    </row>
    <row r="31" spans="2:265" x14ac:dyDescent="0.25">
      <c r="B31" s="44"/>
      <c r="C31" s="47" t="s">
        <v>28</v>
      </c>
      <c r="D31" s="47"/>
      <c r="E31" s="48">
        <v>7597497</v>
      </c>
      <c r="F31" s="48">
        <f>+E31/$E$14</f>
        <v>7597.4970000000003</v>
      </c>
      <c r="G31" s="48">
        <v>0</v>
      </c>
      <c r="H31" s="48">
        <f>+G31/$I$14</f>
        <v>0</v>
      </c>
      <c r="I31" s="48">
        <v>0</v>
      </c>
      <c r="J31" s="48">
        <v>0</v>
      </c>
      <c r="K31" s="49">
        <f>E31+G31-I31</f>
        <v>7597497</v>
      </c>
      <c r="L31" s="49">
        <f>+K31/$K$14</f>
        <v>7597.4970000000003</v>
      </c>
      <c r="M31" s="49">
        <f t="shared" si="7"/>
        <v>0</v>
      </c>
      <c r="N31" s="49">
        <f t="shared" si="7"/>
        <v>0</v>
      </c>
      <c r="O31" s="46"/>
      <c r="Q31" s="53">
        <f>+'[1]Edo Sit Finan'!E33</f>
        <v>7597497</v>
      </c>
      <c r="R31" s="51">
        <f t="shared" ref="R31:R33" si="8">+K31-Q31</f>
        <v>0</v>
      </c>
    </row>
    <row r="32" spans="2:265" x14ac:dyDescent="0.25">
      <c r="B32" s="44"/>
      <c r="C32" s="47" t="s">
        <v>29</v>
      </c>
      <c r="D32" s="47"/>
      <c r="E32" s="48">
        <v>432315</v>
      </c>
      <c r="F32" s="48">
        <f>+E32/$E$14</f>
        <v>432.315</v>
      </c>
      <c r="G32" s="48">
        <v>0</v>
      </c>
      <c r="H32" s="48">
        <f>+G32/$I$14</f>
        <v>0</v>
      </c>
      <c r="I32" s="48">
        <v>0</v>
      </c>
      <c r="J32" s="48">
        <v>0</v>
      </c>
      <c r="K32" s="49">
        <f t="shared" si="6"/>
        <v>432315</v>
      </c>
      <c r="L32" s="49">
        <f>+K32/$K$14</f>
        <v>432.315</v>
      </c>
      <c r="M32" s="49">
        <f t="shared" si="7"/>
        <v>0</v>
      </c>
      <c r="N32" s="49">
        <f t="shared" si="7"/>
        <v>0</v>
      </c>
      <c r="O32" s="46"/>
      <c r="Q32" s="53">
        <f>+'[1]Edo Sit Finan'!E34</f>
        <v>432315</v>
      </c>
      <c r="R32" s="51">
        <f t="shared" si="8"/>
        <v>0</v>
      </c>
    </row>
    <row r="33" spans="2:19" x14ac:dyDescent="0.25">
      <c r="B33" s="44"/>
      <c r="C33" s="47" t="s">
        <v>30</v>
      </c>
      <c r="D33" s="47"/>
      <c r="E33" s="48">
        <v>-6208942</v>
      </c>
      <c r="F33" s="48">
        <f>+E33/$E$14</f>
        <v>-6208.942</v>
      </c>
      <c r="G33" s="48">
        <v>0</v>
      </c>
      <c r="H33" s="48">
        <v>0</v>
      </c>
      <c r="I33" s="48">
        <v>166236</v>
      </c>
      <c r="J33" s="48">
        <f>+I33/$I$14</f>
        <v>166.23599999999999</v>
      </c>
      <c r="K33" s="49">
        <f t="shared" si="6"/>
        <v>-6375178</v>
      </c>
      <c r="L33" s="49">
        <f t="shared" si="6"/>
        <v>-6375.1779999999999</v>
      </c>
      <c r="M33" s="49">
        <f t="shared" si="7"/>
        <v>-166236</v>
      </c>
      <c r="N33" s="49">
        <f>+M33/$M$14</f>
        <v>-166.23599999999999</v>
      </c>
      <c r="O33" s="46"/>
      <c r="Q33" s="53">
        <f>+'[1]Edo Sit Finan'!E35</f>
        <v>-6375178</v>
      </c>
      <c r="R33" s="51">
        <f t="shared" si="8"/>
        <v>0</v>
      </c>
    </row>
    <row r="34" spans="2:19" x14ac:dyDescent="0.25">
      <c r="B34" s="44"/>
      <c r="C34" s="47" t="s">
        <v>31</v>
      </c>
      <c r="D34" s="47"/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9">
        <f t="shared" si="6"/>
        <v>0</v>
      </c>
      <c r="L34" s="49">
        <f t="shared" si="6"/>
        <v>0</v>
      </c>
      <c r="M34" s="49">
        <f t="shared" si="7"/>
        <v>0</v>
      </c>
      <c r="N34" s="49">
        <f t="shared" si="7"/>
        <v>0</v>
      </c>
      <c r="O34" s="46"/>
    </row>
    <row r="35" spans="2:19" x14ac:dyDescent="0.25">
      <c r="B35" s="44"/>
      <c r="C35" s="47" t="s">
        <v>32</v>
      </c>
      <c r="D35" s="47"/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9">
        <f t="shared" si="6"/>
        <v>0</v>
      </c>
      <c r="L35" s="49">
        <f t="shared" si="6"/>
        <v>0</v>
      </c>
      <c r="M35" s="49">
        <f t="shared" si="7"/>
        <v>0</v>
      </c>
      <c r="N35" s="49">
        <f t="shared" si="7"/>
        <v>0</v>
      </c>
      <c r="O35" s="46"/>
    </row>
    <row r="36" spans="2:19" x14ac:dyDescent="0.25">
      <c r="B36" s="44"/>
      <c r="C36" s="47" t="s">
        <v>33</v>
      </c>
      <c r="D36" s="47"/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9">
        <f t="shared" si="6"/>
        <v>0</v>
      </c>
      <c r="L36" s="49">
        <f t="shared" si="6"/>
        <v>0</v>
      </c>
      <c r="M36" s="49">
        <f t="shared" si="7"/>
        <v>0</v>
      </c>
      <c r="N36" s="49">
        <f t="shared" si="7"/>
        <v>0</v>
      </c>
      <c r="O36" s="46"/>
    </row>
    <row r="37" spans="2:19" x14ac:dyDescent="0.25">
      <c r="B37" s="44"/>
      <c r="C37" s="54"/>
      <c r="D37" s="54"/>
      <c r="E37" s="55"/>
      <c r="F37" s="55"/>
      <c r="G37" s="45"/>
      <c r="H37" s="45"/>
      <c r="I37" s="45"/>
      <c r="J37" s="45"/>
      <c r="K37" s="45"/>
      <c r="L37" s="45"/>
      <c r="M37" s="45"/>
      <c r="N37" s="45"/>
      <c r="O37" s="46"/>
      <c r="Q37" s="53"/>
      <c r="R37" s="52"/>
      <c r="S37" s="53"/>
    </row>
    <row r="38" spans="2:19" x14ac:dyDescent="0.25">
      <c r="B38" s="34"/>
      <c r="C38" s="35" t="s">
        <v>34</v>
      </c>
      <c r="D38" s="35"/>
      <c r="E38" s="42">
        <f t="shared" ref="E38:N38" si="9">E16+E26</f>
        <v>16326336</v>
      </c>
      <c r="F38" s="42">
        <f t="shared" si="9"/>
        <v>16326.335999999999</v>
      </c>
      <c r="G38" s="42">
        <f t="shared" si="9"/>
        <v>43005330</v>
      </c>
      <c r="H38" s="42">
        <f t="shared" si="9"/>
        <v>43005.329999999994</v>
      </c>
      <c r="I38" s="42">
        <f t="shared" si="9"/>
        <v>46813546</v>
      </c>
      <c r="J38" s="42">
        <f t="shared" si="9"/>
        <v>46813.546000000002</v>
      </c>
      <c r="K38" s="42">
        <f t="shared" si="9"/>
        <v>12518120</v>
      </c>
      <c r="L38" s="42">
        <f t="shared" si="9"/>
        <v>12518.12</v>
      </c>
      <c r="M38" s="42">
        <f t="shared" si="9"/>
        <v>-3808216</v>
      </c>
      <c r="N38" s="42">
        <f t="shared" si="9"/>
        <v>-3808.2159999999999</v>
      </c>
      <c r="O38" s="38"/>
    </row>
    <row r="39" spans="2:19" x14ac:dyDescent="0.25">
      <c r="B39" s="56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8"/>
    </row>
    <row r="40" spans="2:19" x14ac:dyDescent="0.25">
      <c r="B40" s="59"/>
      <c r="C40" s="60"/>
      <c r="D40" s="61"/>
      <c r="G40" s="59"/>
      <c r="H40" s="59"/>
      <c r="I40" s="59"/>
      <c r="J40" s="59"/>
      <c r="K40" s="62"/>
      <c r="L40" s="62"/>
      <c r="M40" s="62"/>
      <c r="N40" s="59"/>
      <c r="O40" s="59"/>
    </row>
    <row r="41" spans="2:19" hidden="1" x14ac:dyDescent="0.25">
      <c r="C41" s="1"/>
      <c r="D41" s="1"/>
      <c r="E41" s="63"/>
      <c r="F41" s="63"/>
      <c r="G41" s="1"/>
      <c r="H41" s="1"/>
      <c r="I41" s="1"/>
      <c r="J41" s="1"/>
      <c r="K41" s="1"/>
      <c r="L41" s="1"/>
      <c r="M41" s="1"/>
    </row>
    <row r="42" spans="2:19" x14ac:dyDescent="0.25">
      <c r="C42" s="64" t="s">
        <v>35</v>
      </c>
    </row>
    <row r="43" spans="2:19" x14ac:dyDescent="0.25">
      <c r="C43" s="64"/>
    </row>
    <row r="44" spans="2:19" x14ac:dyDescent="0.25">
      <c r="B44" s="64" t="s">
        <v>36</v>
      </c>
      <c r="E44" s="65" t="s">
        <v>37</v>
      </c>
      <c r="F44" s="65"/>
      <c r="G44" s="65"/>
      <c r="H44" s="65"/>
      <c r="J44" s="66"/>
      <c r="K44" s="65" t="s">
        <v>38</v>
      </c>
      <c r="L44" s="65"/>
      <c r="M44" s="65"/>
      <c r="N44" s="65"/>
    </row>
    <row r="45" spans="2:19" x14ac:dyDescent="0.25">
      <c r="B45" s="64"/>
      <c r="E45" s="67"/>
      <c r="F45" s="67"/>
      <c r="L45" s="68"/>
    </row>
    <row r="46" spans="2:19" x14ac:dyDescent="0.25">
      <c r="B46" s="64"/>
      <c r="E46" s="67"/>
      <c r="F46" s="67"/>
      <c r="L46" s="69"/>
    </row>
    <row r="47" spans="2:19" x14ac:dyDescent="0.25">
      <c r="B47" s="64"/>
      <c r="E47" s="70"/>
      <c r="F47" s="70"/>
      <c r="G47" s="71"/>
      <c r="H47" s="71"/>
      <c r="J47" s="72"/>
      <c r="K47" s="71"/>
      <c r="L47" s="73"/>
      <c r="M47" s="71"/>
      <c r="N47" s="71"/>
    </row>
    <row r="48" spans="2:19" x14ac:dyDescent="0.25">
      <c r="B48" s="74" t="s">
        <v>39</v>
      </c>
      <c r="E48" s="65" t="s">
        <v>40</v>
      </c>
      <c r="F48" s="65"/>
      <c r="G48" s="65"/>
      <c r="H48" s="65"/>
      <c r="J48" s="64"/>
      <c r="K48" s="75" t="s">
        <v>41</v>
      </c>
      <c r="L48" s="75"/>
      <c r="M48" s="75"/>
      <c r="N48" s="75"/>
    </row>
    <row r="49" spans="2:14" x14ac:dyDescent="0.25">
      <c r="B49" s="76" t="s">
        <v>42</v>
      </c>
      <c r="E49" s="77" t="s">
        <v>43</v>
      </c>
      <c r="F49" s="77"/>
      <c r="G49" s="77"/>
      <c r="H49" s="77"/>
      <c r="J49" s="64"/>
      <c r="K49" s="75" t="s">
        <v>44</v>
      </c>
      <c r="L49" s="75"/>
      <c r="M49" s="75"/>
      <c r="N49" s="75"/>
    </row>
    <row r="50" spans="2:14" x14ac:dyDescent="0.25"/>
  </sheetData>
  <mergeCells count="40">
    <mergeCell ref="E48:H48"/>
    <mergeCell ref="K48:N48"/>
    <mergeCell ref="E49:H49"/>
    <mergeCell ref="K49:N49"/>
    <mergeCell ref="C35:D35"/>
    <mergeCell ref="C36:D36"/>
    <mergeCell ref="C38:D38"/>
    <mergeCell ref="B39:O39"/>
    <mergeCell ref="E44:H44"/>
    <mergeCell ref="K44:N44"/>
    <mergeCell ref="C29:D29"/>
    <mergeCell ref="C30:D30"/>
    <mergeCell ref="C31:D31"/>
    <mergeCell ref="C32:D32"/>
    <mergeCell ref="C33:D33"/>
    <mergeCell ref="C34:D34"/>
    <mergeCell ref="C21:D21"/>
    <mergeCell ref="C22:D22"/>
    <mergeCell ref="C23:D23"/>
    <mergeCell ref="C24:D24"/>
    <mergeCell ref="C26:D26"/>
    <mergeCell ref="C28:D28"/>
    <mergeCell ref="B13:O13"/>
    <mergeCell ref="C14:D14"/>
    <mergeCell ref="C16:D16"/>
    <mergeCell ref="C18:D18"/>
    <mergeCell ref="C19:D19"/>
    <mergeCell ref="C20:D20"/>
    <mergeCell ref="D6:K6"/>
    <mergeCell ref="D7:K7"/>
    <mergeCell ref="B8:O8"/>
    <mergeCell ref="B9:O9"/>
    <mergeCell ref="C10:D11"/>
    <mergeCell ref="B12:O12"/>
    <mergeCell ref="D1:G1"/>
    <mergeCell ref="I1:N1"/>
    <mergeCell ref="P1:Q1"/>
    <mergeCell ref="D3:K3"/>
    <mergeCell ref="D4:K4"/>
    <mergeCell ref="D5:K5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Anal de Act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</dc:creator>
  <cp:lastModifiedBy>Figarosy</cp:lastModifiedBy>
  <dcterms:created xsi:type="dcterms:W3CDTF">2021-05-14T20:58:00Z</dcterms:created>
  <dcterms:modified xsi:type="dcterms:W3CDTF">2021-05-14T20:58:14Z</dcterms:modified>
</cp:coreProperties>
</file>