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515" windowHeight="9285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36" i="1" l="1"/>
  <c r="N36" i="1" s="1"/>
  <c r="K36" i="1"/>
  <c r="M36" i="1" s="1"/>
  <c r="L35" i="1"/>
  <c r="N35" i="1" s="1"/>
  <c r="K35" i="1"/>
  <c r="M35" i="1" s="1"/>
  <c r="L34" i="1"/>
  <c r="N34" i="1" s="1"/>
  <c r="K34" i="1"/>
  <c r="M34" i="1" s="1"/>
  <c r="K33" i="1"/>
  <c r="M33" i="1" s="1"/>
  <c r="N33" i="1" s="1"/>
  <c r="J33" i="1"/>
  <c r="F33" i="1"/>
  <c r="L33" i="1" s="1"/>
  <c r="K32" i="1"/>
  <c r="L32" i="1" s="1"/>
  <c r="N32" i="1" s="1"/>
  <c r="H32" i="1"/>
  <c r="F32" i="1"/>
  <c r="K31" i="1"/>
  <c r="L31" i="1" s="1"/>
  <c r="H31" i="1"/>
  <c r="F31" i="1"/>
  <c r="L30" i="1"/>
  <c r="N30" i="1" s="1"/>
  <c r="K30" i="1"/>
  <c r="M30" i="1" s="1"/>
  <c r="L29" i="1"/>
  <c r="N29" i="1" s="1"/>
  <c r="K29" i="1"/>
  <c r="M29" i="1" s="1"/>
  <c r="L28" i="1"/>
  <c r="N28" i="1" s="1"/>
  <c r="K28" i="1"/>
  <c r="M28" i="1" s="1"/>
  <c r="K26" i="1"/>
  <c r="J26" i="1"/>
  <c r="I26" i="1"/>
  <c r="H26" i="1"/>
  <c r="G26" i="1"/>
  <c r="F26" i="1"/>
  <c r="E26" i="1"/>
  <c r="K24" i="1"/>
  <c r="L24" i="1" s="1"/>
  <c r="N24" i="1" s="1"/>
  <c r="F24" i="1"/>
  <c r="L23" i="1"/>
  <c r="N23" i="1" s="1"/>
  <c r="K23" i="1"/>
  <c r="M23" i="1" s="1"/>
  <c r="F23" i="1"/>
  <c r="L22" i="1"/>
  <c r="N22" i="1" s="1"/>
  <c r="K22" i="1"/>
  <c r="M22" i="1" s="1"/>
  <c r="L21" i="1"/>
  <c r="N21" i="1" s="1"/>
  <c r="K21" i="1"/>
  <c r="M21" i="1" s="1"/>
  <c r="K20" i="1"/>
  <c r="L20" i="1" s="1"/>
  <c r="J20" i="1"/>
  <c r="H20" i="1"/>
  <c r="F20" i="1"/>
  <c r="L19" i="1"/>
  <c r="K19" i="1"/>
  <c r="M19" i="1" s="1"/>
  <c r="N19" i="1" s="1"/>
  <c r="J19" i="1"/>
  <c r="H19" i="1"/>
  <c r="F19" i="1"/>
  <c r="K18" i="1"/>
  <c r="L18" i="1" s="1"/>
  <c r="J18" i="1"/>
  <c r="H18" i="1"/>
  <c r="F18" i="1"/>
  <c r="J16" i="1"/>
  <c r="J38" i="1" s="1"/>
  <c r="I16" i="1"/>
  <c r="I38" i="1" s="1"/>
  <c r="H16" i="1"/>
  <c r="H38" i="1" s="1"/>
  <c r="G16" i="1"/>
  <c r="G38" i="1" s="1"/>
  <c r="F16" i="1"/>
  <c r="F38" i="1" s="1"/>
  <c r="E16" i="1"/>
  <c r="E38" i="1" s="1"/>
  <c r="L16" i="1" l="1"/>
  <c r="L38" i="1" s="1"/>
  <c r="N31" i="1"/>
  <c r="N26" i="1" s="1"/>
  <c r="L26" i="1"/>
  <c r="M18" i="1"/>
  <c r="M20" i="1"/>
  <c r="N20" i="1" s="1"/>
  <c r="M24" i="1"/>
  <c r="M31" i="1"/>
  <c r="M26" i="1" s="1"/>
  <c r="M32" i="1"/>
  <c r="K16" i="1"/>
  <c r="K38" i="1" s="1"/>
  <c r="N18" i="1" l="1"/>
  <c r="N16" i="1" s="1"/>
  <c r="N38" i="1" s="1"/>
  <c r="M16" i="1"/>
  <c r="M38" i="1" s="1"/>
</calcChain>
</file>

<file path=xl/sharedStrings.xml><?xml version="1.0" encoding="utf-8"?>
<sst xmlns="http://schemas.openxmlformats.org/spreadsheetml/2006/main" count="46" uniqueCount="45">
  <si>
    <t>Cuenta Pública 2019</t>
  </si>
  <si>
    <t>Estado Analítico del Activo</t>
  </si>
  <si>
    <t>Del 1o. de Enero al 30 de Junio de 2019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</si>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</sst>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center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2" name="1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SAF/06%20Informaci&#243;n%20Contable%20Jun_19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9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topLeftCell="D7" workbookViewId="0">
      <selection activeCell="G31" sqref="G31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21" hidden="1" customWidth="1"/>
    <col min="15" max="15" width="3" customWidth="1"/>
    <col min="16" max="16" width="2.5703125" customWidth="1"/>
    <col min="17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10" t="s">
        <v>3</v>
      </c>
      <c r="E6" s="10"/>
      <c r="F6" s="10"/>
      <c r="G6" s="10"/>
      <c r="H6" s="10"/>
      <c r="I6" s="10"/>
      <c r="J6" s="10"/>
      <c r="K6" s="10"/>
      <c r="L6" s="8"/>
      <c r="M6" s="8"/>
      <c r="N6" s="6"/>
      <c r="O6" s="6"/>
      <c r="P6" s="9"/>
      <c r="Q6" s="9"/>
      <c r="R6" s="1"/>
      <c r="S6" s="1"/>
    </row>
    <row r="7" spans="2:19" x14ac:dyDescent="0.25">
      <c r="B7" s="11"/>
      <c r="C7" s="12" t="s">
        <v>4</v>
      </c>
      <c r="D7" s="13" t="s">
        <v>5</v>
      </c>
      <c r="E7" s="13"/>
      <c r="F7" s="13"/>
      <c r="G7" s="13"/>
      <c r="H7" s="13"/>
      <c r="I7" s="13"/>
      <c r="J7" s="13"/>
      <c r="K7" s="13"/>
      <c r="L7" s="14"/>
      <c r="M7" s="14"/>
      <c r="N7" s="15"/>
      <c r="O7" s="16"/>
      <c r="P7" s="16"/>
      <c r="Q7" s="16"/>
      <c r="R7" s="16"/>
      <c r="S7" s="16"/>
    </row>
    <row r="8" spans="2:19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/>
      <c r="Q8" s="1"/>
      <c r="R8" s="1"/>
      <c r="S8" s="1"/>
    </row>
    <row r="9" spans="2:19" ht="8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</row>
    <row r="10" spans="2:19" x14ac:dyDescent="0.25">
      <c r="B10" s="18"/>
      <c r="C10" s="19" t="s">
        <v>6</v>
      </c>
      <c r="D10" s="19"/>
      <c r="E10" s="20" t="s">
        <v>7</v>
      </c>
      <c r="F10" s="20"/>
      <c r="G10" s="20" t="s">
        <v>8</v>
      </c>
      <c r="H10" s="20"/>
      <c r="I10" s="21" t="s">
        <v>9</v>
      </c>
      <c r="J10" s="21"/>
      <c r="K10" s="21" t="s">
        <v>10</v>
      </c>
      <c r="L10" s="21"/>
      <c r="M10" s="21" t="s">
        <v>11</v>
      </c>
      <c r="N10" s="21"/>
      <c r="O10" s="22"/>
      <c r="P10" s="23"/>
      <c r="Q10" s="23"/>
      <c r="R10" s="23"/>
      <c r="S10" s="23"/>
    </row>
    <row r="11" spans="2:19" x14ac:dyDescent="0.25">
      <c r="B11" s="24"/>
      <c r="C11" s="25"/>
      <c r="D11" s="25"/>
      <c r="E11" s="26">
        <v>1</v>
      </c>
      <c r="F11" s="26"/>
      <c r="G11" s="26">
        <v>2</v>
      </c>
      <c r="H11" s="26"/>
      <c r="I11" s="27">
        <v>3</v>
      </c>
      <c r="J11" s="27"/>
      <c r="K11" s="27" t="s">
        <v>12</v>
      </c>
      <c r="L11" s="27"/>
      <c r="M11" s="27" t="s">
        <v>13</v>
      </c>
      <c r="N11" s="27"/>
      <c r="O11" s="28"/>
      <c r="P11" s="23"/>
      <c r="Q11" s="23"/>
      <c r="R11" s="23"/>
      <c r="S11" s="23"/>
    </row>
    <row r="12" spans="2:19" ht="6" customHeight="1" x14ac:dyDescent="0.25"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1"/>
      <c r="Q12" s="1"/>
      <c r="R12" s="1"/>
      <c r="S12" s="1"/>
    </row>
    <row r="13" spans="2:19" ht="10.5" customHeigh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9"/>
      <c r="R13" s="1"/>
      <c r="S13" s="1"/>
    </row>
    <row r="14" spans="2:19" x14ac:dyDescent="0.25">
      <c r="B14" s="34"/>
      <c r="C14" s="35" t="s">
        <v>14</v>
      </c>
      <c r="D14" s="35"/>
      <c r="E14" s="36">
        <v>1000</v>
      </c>
      <c r="F14" s="36"/>
      <c r="G14" s="36">
        <v>1000</v>
      </c>
      <c r="H14" s="36"/>
      <c r="I14" s="36">
        <v>1000</v>
      </c>
      <c r="J14" s="36"/>
      <c r="K14" s="36">
        <v>1000</v>
      </c>
      <c r="L14" s="36"/>
      <c r="M14" s="36">
        <v>1000</v>
      </c>
      <c r="N14" s="37"/>
      <c r="O14" s="38"/>
      <c r="P14" s="9"/>
      <c r="Q14" s="9"/>
      <c r="R14" s="1"/>
      <c r="S14" s="1"/>
    </row>
    <row r="15" spans="2:19" x14ac:dyDescent="0.25">
      <c r="B15" s="34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9"/>
      <c r="Q15" s="9"/>
      <c r="R15" s="1"/>
      <c r="S15" s="1"/>
    </row>
    <row r="16" spans="2:19" x14ac:dyDescent="0.25">
      <c r="B16" s="40"/>
      <c r="C16" s="41" t="s">
        <v>15</v>
      </c>
      <c r="D16" s="41"/>
      <c r="E16" s="42">
        <f t="shared" ref="E16:N16" si="0">SUM(E18:E24)</f>
        <v>9842841</v>
      </c>
      <c r="F16" s="42">
        <f t="shared" si="0"/>
        <v>9842.8410000000003</v>
      </c>
      <c r="G16" s="42">
        <f t="shared" si="0"/>
        <v>73196494</v>
      </c>
      <c r="H16" s="42">
        <f t="shared" si="0"/>
        <v>73196.494000000006</v>
      </c>
      <c r="I16" s="42">
        <f t="shared" si="0"/>
        <v>70342518</v>
      </c>
      <c r="J16" s="42">
        <f t="shared" si="0"/>
        <v>70342.517999999996</v>
      </c>
      <c r="K16" s="42">
        <f t="shared" si="0"/>
        <v>12696817</v>
      </c>
      <c r="L16" s="42">
        <f t="shared" si="0"/>
        <v>12696.817000000001</v>
      </c>
      <c r="M16" s="42">
        <f>SUM(M18:M24)</f>
        <v>2853976</v>
      </c>
      <c r="N16" s="42">
        <f t="shared" si="0"/>
        <v>2853.9759999999997</v>
      </c>
      <c r="O16" s="43"/>
      <c r="P16" s="9"/>
      <c r="Q16" s="9"/>
      <c r="R16" s="1"/>
      <c r="S16" s="1"/>
    </row>
    <row r="17" spans="2:265" x14ac:dyDescent="0.25">
      <c r="B17" s="44"/>
      <c r="C17" s="2"/>
      <c r="D17" s="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9"/>
      <c r="Q17" s="9"/>
      <c r="R17" s="1"/>
      <c r="S17" s="1"/>
      <c r="T17" s="1"/>
    </row>
    <row r="18" spans="2:265" x14ac:dyDescent="0.25">
      <c r="B18" s="44"/>
      <c r="C18" s="47" t="s">
        <v>16</v>
      </c>
      <c r="D18" s="47"/>
      <c r="E18" s="48">
        <v>9754776</v>
      </c>
      <c r="F18" s="48">
        <f>+E18/$E$14</f>
        <v>9754.7759999999998</v>
      </c>
      <c r="G18" s="48">
        <v>50311454</v>
      </c>
      <c r="H18" s="48">
        <f>+G18/$G$14</f>
        <v>50311.453999999998</v>
      </c>
      <c r="I18" s="48">
        <v>47569477</v>
      </c>
      <c r="J18" s="48">
        <f>+I18/$I$14</f>
        <v>47569.476999999999</v>
      </c>
      <c r="K18" s="49">
        <f t="shared" ref="K18:L24" si="1">E18+G18-I18</f>
        <v>12496753</v>
      </c>
      <c r="L18" s="49">
        <f>+K18/$K$14</f>
        <v>12496.753000000001</v>
      </c>
      <c r="M18" s="49">
        <f>K18-E18</f>
        <v>2741977</v>
      </c>
      <c r="N18" s="49">
        <f>+M18/$M$14</f>
        <v>2741.9769999999999</v>
      </c>
      <c r="O18" s="46"/>
      <c r="P18" s="9"/>
      <c r="Q18" s="9"/>
      <c r="R18" s="1"/>
      <c r="S18" s="1"/>
      <c r="T18" s="1"/>
      <c r="JD18" s="50"/>
      <c r="JE18" s="51"/>
    </row>
    <row r="19" spans="2:265" x14ac:dyDescent="0.25">
      <c r="B19" s="44"/>
      <c r="C19" s="47" t="s">
        <v>17</v>
      </c>
      <c r="D19" s="47"/>
      <c r="E19" s="48">
        <v>0</v>
      </c>
      <c r="F19" s="48">
        <f>+E19/$E$14</f>
        <v>0</v>
      </c>
      <c r="G19" s="48">
        <v>22039103</v>
      </c>
      <c r="H19" s="48">
        <f>+G19/$G$14</f>
        <v>22039.102999999999</v>
      </c>
      <c r="I19" s="48">
        <v>22039103</v>
      </c>
      <c r="J19" s="48">
        <f>+I19/$I$14</f>
        <v>22039.102999999999</v>
      </c>
      <c r="K19" s="49">
        <f t="shared" si="1"/>
        <v>0</v>
      </c>
      <c r="L19" s="49">
        <f>+K19/$K$14</f>
        <v>0</v>
      </c>
      <c r="M19" s="49">
        <f t="shared" ref="M19:M24" si="2">K19-E19</f>
        <v>0</v>
      </c>
      <c r="N19" s="49">
        <f>+M19/$M$14</f>
        <v>0</v>
      </c>
      <c r="O19" s="46"/>
      <c r="P19" s="9"/>
      <c r="Q19" s="9"/>
      <c r="R19" s="1"/>
      <c r="S19" s="1"/>
      <c r="T19" s="1"/>
      <c r="JD19" s="50"/>
      <c r="JE19" s="51"/>
    </row>
    <row r="20" spans="2:265" x14ac:dyDescent="0.25">
      <c r="B20" s="44"/>
      <c r="C20" s="47" t="s">
        <v>18</v>
      </c>
      <c r="D20" s="47"/>
      <c r="E20" s="48">
        <v>88065</v>
      </c>
      <c r="F20" s="48">
        <f>+E20/$E$14</f>
        <v>88.064999999999998</v>
      </c>
      <c r="G20" s="48">
        <v>845937</v>
      </c>
      <c r="H20" s="48">
        <f>+G20/$G$14</f>
        <v>845.93700000000001</v>
      </c>
      <c r="I20" s="48">
        <v>733938</v>
      </c>
      <c r="J20" s="48">
        <f>+I20/$I$14</f>
        <v>733.93799999999999</v>
      </c>
      <c r="K20" s="49">
        <f t="shared" si="1"/>
        <v>200064</v>
      </c>
      <c r="L20" s="49">
        <f>+K20/$K$14</f>
        <v>200.06399999999999</v>
      </c>
      <c r="M20" s="49">
        <f t="shared" si="2"/>
        <v>111999</v>
      </c>
      <c r="N20" s="49">
        <f>+M20/$M$14</f>
        <v>111.999</v>
      </c>
      <c r="O20" s="46"/>
      <c r="P20" s="9"/>
      <c r="Q20" s="9"/>
      <c r="R20" s="1"/>
      <c r="S20" s="1"/>
      <c r="T20" s="1"/>
    </row>
    <row r="21" spans="2:265" x14ac:dyDescent="0.25">
      <c r="B21" s="44"/>
      <c r="C21" s="47" t="s">
        <v>19</v>
      </c>
      <c r="D21" s="47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f t="shared" si="1"/>
        <v>0</v>
      </c>
      <c r="L21" s="49">
        <f t="shared" si="1"/>
        <v>0</v>
      </c>
      <c r="M21" s="49">
        <f t="shared" si="2"/>
        <v>0</v>
      </c>
      <c r="N21" s="49">
        <f>L21-F21</f>
        <v>0</v>
      </c>
      <c r="O21" s="46"/>
      <c r="P21" s="9"/>
      <c r="Q21" s="9"/>
      <c r="R21" s="1"/>
      <c r="S21" s="1"/>
      <c r="T21" s="1" t="s">
        <v>20</v>
      </c>
    </row>
    <row r="22" spans="2:265" x14ac:dyDescent="0.25">
      <c r="B22" s="44"/>
      <c r="C22" s="47" t="s">
        <v>21</v>
      </c>
      <c r="D22" s="47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f t="shared" si="1"/>
        <v>0</v>
      </c>
      <c r="L22" s="49">
        <f t="shared" si="1"/>
        <v>0</v>
      </c>
      <c r="M22" s="49">
        <f t="shared" si="2"/>
        <v>0</v>
      </c>
      <c r="N22" s="49">
        <f>L22-F22</f>
        <v>0</v>
      </c>
      <c r="O22" s="46"/>
      <c r="P22" s="9"/>
      <c r="Q22" s="9"/>
      <c r="R22" s="1"/>
      <c r="S22" s="1"/>
      <c r="T22" s="1"/>
    </row>
    <row r="23" spans="2:265" x14ac:dyDescent="0.25">
      <c r="B23" s="44"/>
      <c r="C23" s="47" t="s">
        <v>22</v>
      </c>
      <c r="D23" s="47"/>
      <c r="E23" s="48">
        <v>0</v>
      </c>
      <c r="F23" s="48">
        <f>+E23/$E$14</f>
        <v>0</v>
      </c>
      <c r="G23" s="48">
        <v>0</v>
      </c>
      <c r="H23" s="48">
        <v>0</v>
      </c>
      <c r="I23" s="48">
        <v>0</v>
      </c>
      <c r="J23" s="48">
        <v>0</v>
      </c>
      <c r="K23" s="49">
        <f t="shared" si="1"/>
        <v>0</v>
      </c>
      <c r="L23" s="49">
        <f>+K23/$K$14</f>
        <v>0</v>
      </c>
      <c r="M23" s="49">
        <f t="shared" si="2"/>
        <v>0</v>
      </c>
      <c r="N23" s="49">
        <f>L23-F23</f>
        <v>0</v>
      </c>
      <c r="O23" s="46"/>
      <c r="P23" s="9"/>
      <c r="Q23" s="9"/>
      <c r="R23" s="1" t="s">
        <v>20</v>
      </c>
      <c r="S23" s="1"/>
      <c r="T23" s="1"/>
    </row>
    <row r="24" spans="2:265" x14ac:dyDescent="0.25">
      <c r="B24" s="44"/>
      <c r="C24" s="47" t="s">
        <v>23</v>
      </c>
      <c r="D24" s="47"/>
      <c r="E24" s="48">
        <v>0</v>
      </c>
      <c r="F24" s="48">
        <f>+E24/$E$14</f>
        <v>0</v>
      </c>
      <c r="G24" s="48">
        <v>0</v>
      </c>
      <c r="H24" s="48">
        <v>0</v>
      </c>
      <c r="I24" s="48">
        <v>0</v>
      </c>
      <c r="J24" s="48">
        <v>0</v>
      </c>
      <c r="K24" s="49">
        <f t="shared" si="1"/>
        <v>0</v>
      </c>
      <c r="L24" s="49">
        <f>+K24/$K$14</f>
        <v>0</v>
      </c>
      <c r="M24" s="49">
        <f t="shared" si="2"/>
        <v>0</v>
      </c>
      <c r="N24" s="49">
        <f>L24-F24</f>
        <v>0</v>
      </c>
      <c r="O24" s="46"/>
    </row>
    <row r="25" spans="2:265" x14ac:dyDescent="0.25">
      <c r="B25" s="44"/>
      <c r="C25" s="52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6"/>
    </row>
    <row r="26" spans="2:265" x14ac:dyDescent="0.25">
      <c r="B26" s="40"/>
      <c r="C26" s="41" t="s">
        <v>24</v>
      </c>
      <c r="D26" s="41"/>
      <c r="E26" s="42">
        <f t="shared" ref="E26:N26" si="3">SUM(E28:E36)</f>
        <v>1799832</v>
      </c>
      <c r="F26" s="42">
        <f t="shared" si="3"/>
        <v>1799.8320000000003</v>
      </c>
      <c r="G26" s="42">
        <f t="shared" si="3"/>
        <v>90208</v>
      </c>
      <c r="H26" s="42">
        <f t="shared" si="3"/>
        <v>90.207999999999998</v>
      </c>
      <c r="I26" s="42">
        <f t="shared" si="3"/>
        <v>363759</v>
      </c>
      <c r="J26" s="42">
        <f t="shared" si="3"/>
        <v>363.75900000000001</v>
      </c>
      <c r="K26" s="42">
        <f t="shared" si="3"/>
        <v>1526281</v>
      </c>
      <c r="L26" s="42">
        <f t="shared" si="3"/>
        <v>1526.2809999999999</v>
      </c>
      <c r="M26" s="42">
        <f t="shared" si="3"/>
        <v>-273551</v>
      </c>
      <c r="N26" s="42">
        <f t="shared" si="3"/>
        <v>-273.55100000000039</v>
      </c>
      <c r="O26" s="43"/>
    </row>
    <row r="27" spans="2:265" x14ac:dyDescent="0.25">
      <c r="B27" s="44"/>
      <c r="C27" s="2"/>
      <c r="D27" s="5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2:265" x14ac:dyDescent="0.25">
      <c r="B28" s="44"/>
      <c r="C28" s="47" t="s">
        <v>25</v>
      </c>
      <c r="D28" s="47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ref="K28:L36" si="4">E28+G28-I28</f>
        <v>0</v>
      </c>
      <c r="L28" s="49">
        <f t="shared" si="4"/>
        <v>0</v>
      </c>
      <c r="M28" s="49">
        <f t="shared" ref="M28:N36" si="5">K28-E28</f>
        <v>0</v>
      </c>
      <c r="N28" s="49">
        <f t="shared" si="5"/>
        <v>0</v>
      </c>
      <c r="O28" s="46"/>
    </row>
    <row r="29" spans="2:265" x14ac:dyDescent="0.25">
      <c r="B29" s="44"/>
      <c r="C29" s="47" t="s">
        <v>26</v>
      </c>
      <c r="D29" s="47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si="4"/>
        <v>0</v>
      </c>
      <c r="L29" s="49">
        <f t="shared" si="4"/>
        <v>0</v>
      </c>
      <c r="M29" s="49">
        <f t="shared" si="5"/>
        <v>0</v>
      </c>
      <c r="N29" s="49">
        <f t="shared" si="5"/>
        <v>0</v>
      </c>
      <c r="O29" s="46"/>
    </row>
    <row r="30" spans="2:265" x14ac:dyDescent="0.25">
      <c r="B30" s="44"/>
      <c r="C30" s="47" t="s">
        <v>27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4"/>
        <v>0</v>
      </c>
      <c r="L30" s="49">
        <f t="shared" si="4"/>
        <v>0</v>
      </c>
      <c r="M30" s="49">
        <f t="shared" si="5"/>
        <v>0</v>
      </c>
      <c r="N30" s="49">
        <f t="shared" si="5"/>
        <v>0</v>
      </c>
      <c r="O30" s="46"/>
    </row>
    <row r="31" spans="2:265" x14ac:dyDescent="0.25">
      <c r="B31" s="44"/>
      <c r="C31" s="47" t="s">
        <v>28</v>
      </c>
      <c r="D31" s="47"/>
      <c r="E31" s="48">
        <v>6673899</v>
      </c>
      <c r="F31" s="48">
        <f>+E31/$E$14</f>
        <v>6673.8990000000003</v>
      </c>
      <c r="G31" s="48">
        <v>90208</v>
      </c>
      <c r="H31" s="48">
        <f>+G31/$I$14</f>
        <v>90.207999999999998</v>
      </c>
      <c r="I31" s="48">
        <v>0</v>
      </c>
      <c r="J31" s="48">
        <v>0</v>
      </c>
      <c r="K31" s="49">
        <f t="shared" si="4"/>
        <v>6764107</v>
      </c>
      <c r="L31" s="49">
        <f>+K31/$K$14</f>
        <v>6764.107</v>
      </c>
      <c r="M31" s="49">
        <f t="shared" si="5"/>
        <v>90208</v>
      </c>
      <c r="N31" s="49">
        <f t="shared" si="5"/>
        <v>90.207999999999629</v>
      </c>
      <c r="O31" s="46"/>
    </row>
    <row r="32" spans="2:265" x14ac:dyDescent="0.25">
      <c r="B32" s="44"/>
      <c r="C32" s="47" t="s">
        <v>29</v>
      </c>
      <c r="D32" s="47"/>
      <c r="E32" s="48">
        <v>214697</v>
      </c>
      <c r="F32" s="48">
        <f>+E32/$E$14</f>
        <v>214.697</v>
      </c>
      <c r="G32" s="48">
        <v>0</v>
      </c>
      <c r="H32" s="48">
        <f>+G32/$I$14</f>
        <v>0</v>
      </c>
      <c r="I32" s="48">
        <v>0</v>
      </c>
      <c r="J32" s="48">
        <v>0</v>
      </c>
      <c r="K32" s="49">
        <f t="shared" si="4"/>
        <v>214697</v>
      </c>
      <c r="L32" s="49">
        <f>+K32/$K$14</f>
        <v>214.697</v>
      </c>
      <c r="M32" s="49">
        <f t="shared" si="5"/>
        <v>0</v>
      </c>
      <c r="N32" s="49">
        <f t="shared" si="5"/>
        <v>0</v>
      </c>
      <c r="O32" s="46"/>
    </row>
    <row r="33" spans="2:15" x14ac:dyDescent="0.25">
      <c r="B33" s="44"/>
      <c r="C33" s="47" t="s">
        <v>30</v>
      </c>
      <c r="D33" s="47"/>
      <c r="E33" s="48">
        <v>-5088764</v>
      </c>
      <c r="F33" s="48">
        <f>+E33/$E$14</f>
        <v>-5088.7640000000001</v>
      </c>
      <c r="G33" s="48">
        <v>0</v>
      </c>
      <c r="H33" s="48">
        <v>0</v>
      </c>
      <c r="I33" s="48">
        <v>363759</v>
      </c>
      <c r="J33" s="48">
        <f>+I33/$I$14</f>
        <v>363.75900000000001</v>
      </c>
      <c r="K33" s="49">
        <f t="shared" si="4"/>
        <v>-5452523</v>
      </c>
      <c r="L33" s="49">
        <f t="shared" si="4"/>
        <v>-5452.5230000000001</v>
      </c>
      <c r="M33" s="49">
        <f t="shared" si="5"/>
        <v>-363759</v>
      </c>
      <c r="N33" s="49">
        <f>+M33/$M$14</f>
        <v>-363.75900000000001</v>
      </c>
      <c r="O33" s="46"/>
    </row>
    <row r="34" spans="2:15" x14ac:dyDescent="0.25">
      <c r="B34" s="44"/>
      <c r="C34" s="47" t="s">
        <v>31</v>
      </c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si="4"/>
        <v>0</v>
      </c>
      <c r="L34" s="49">
        <f t="shared" si="4"/>
        <v>0</v>
      </c>
      <c r="M34" s="49">
        <f t="shared" si="5"/>
        <v>0</v>
      </c>
      <c r="N34" s="49">
        <f t="shared" si="5"/>
        <v>0</v>
      </c>
      <c r="O34" s="46"/>
    </row>
    <row r="35" spans="2:15" x14ac:dyDescent="0.25">
      <c r="B35" s="44"/>
      <c r="C35" s="47" t="s">
        <v>32</v>
      </c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4"/>
        <v>0</v>
      </c>
      <c r="L35" s="49">
        <f t="shared" si="4"/>
        <v>0</v>
      </c>
      <c r="M35" s="49">
        <f t="shared" si="5"/>
        <v>0</v>
      </c>
      <c r="N35" s="49">
        <f t="shared" si="5"/>
        <v>0</v>
      </c>
      <c r="O35" s="46"/>
    </row>
    <row r="36" spans="2:15" x14ac:dyDescent="0.25">
      <c r="B36" s="44"/>
      <c r="C36" s="47" t="s">
        <v>33</v>
      </c>
      <c r="D36" s="47"/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si="4"/>
        <v>0</v>
      </c>
      <c r="L36" s="49">
        <f t="shared" si="4"/>
        <v>0</v>
      </c>
      <c r="M36" s="49">
        <f t="shared" si="5"/>
        <v>0</v>
      </c>
      <c r="N36" s="49">
        <f t="shared" si="5"/>
        <v>0</v>
      </c>
      <c r="O36" s="46"/>
    </row>
    <row r="37" spans="2:15" x14ac:dyDescent="0.25">
      <c r="B37" s="44"/>
      <c r="C37" s="52"/>
      <c r="D37" s="52"/>
      <c r="E37" s="53"/>
      <c r="F37" s="53"/>
      <c r="G37" s="45"/>
      <c r="H37" s="45"/>
      <c r="I37" s="45"/>
      <c r="J37" s="45"/>
      <c r="K37" s="45"/>
      <c r="L37" s="45"/>
      <c r="M37" s="45"/>
      <c r="N37" s="45"/>
      <c r="O37" s="46"/>
    </row>
    <row r="38" spans="2:15" x14ac:dyDescent="0.25">
      <c r="B38" s="34"/>
      <c r="C38" s="35" t="s">
        <v>34</v>
      </c>
      <c r="D38" s="35"/>
      <c r="E38" s="42">
        <f t="shared" ref="E38:N38" si="6">E16+E26</f>
        <v>11642673</v>
      </c>
      <c r="F38" s="42">
        <f t="shared" si="6"/>
        <v>11642.673000000001</v>
      </c>
      <c r="G38" s="42">
        <f t="shared" si="6"/>
        <v>73286702</v>
      </c>
      <c r="H38" s="42">
        <f t="shared" si="6"/>
        <v>73286.702000000005</v>
      </c>
      <c r="I38" s="42">
        <f t="shared" si="6"/>
        <v>70706277</v>
      </c>
      <c r="J38" s="42">
        <f t="shared" si="6"/>
        <v>70706.277000000002</v>
      </c>
      <c r="K38" s="42">
        <f t="shared" si="6"/>
        <v>14223098</v>
      </c>
      <c r="L38" s="42">
        <f t="shared" si="6"/>
        <v>14223.098000000002</v>
      </c>
      <c r="M38" s="42">
        <f t="shared" si="6"/>
        <v>2580425</v>
      </c>
      <c r="N38" s="42">
        <f t="shared" si="6"/>
        <v>2580.4249999999993</v>
      </c>
      <c r="O38" s="38"/>
    </row>
    <row r="39" spans="2:15" x14ac:dyDescent="0.25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2:15" x14ac:dyDescent="0.25">
      <c r="B40" s="57"/>
      <c r="C40" s="58"/>
      <c r="D40" s="59"/>
      <c r="G40" s="57"/>
      <c r="H40" s="57"/>
      <c r="I40" s="57"/>
      <c r="J40" s="57"/>
      <c r="K40" s="60"/>
      <c r="L40" s="60"/>
      <c r="M40" s="60"/>
      <c r="N40" s="57"/>
      <c r="O40" s="57"/>
    </row>
    <row r="41" spans="2:15" hidden="1" x14ac:dyDescent="0.25">
      <c r="C41" s="1"/>
      <c r="D41" s="1"/>
      <c r="E41" s="61"/>
      <c r="F41" s="61"/>
      <c r="G41" s="1"/>
      <c r="H41" s="1"/>
      <c r="I41" s="1"/>
      <c r="J41" s="1"/>
      <c r="K41" s="1"/>
      <c r="L41" s="1"/>
      <c r="M41" s="1"/>
    </row>
    <row r="42" spans="2:15" x14ac:dyDescent="0.25">
      <c r="C42" s="62" t="s">
        <v>35</v>
      </c>
    </row>
    <row r="43" spans="2:15" x14ac:dyDescent="0.25">
      <c r="C43" s="62"/>
    </row>
    <row r="44" spans="2:15" x14ac:dyDescent="0.25">
      <c r="B44" s="62" t="s">
        <v>36</v>
      </c>
      <c r="E44" s="63" t="s">
        <v>37</v>
      </c>
      <c r="F44" s="63"/>
      <c r="G44" s="63"/>
      <c r="H44" s="63"/>
      <c r="J44" s="64"/>
      <c r="K44" s="63" t="s">
        <v>38</v>
      </c>
      <c r="L44" s="63"/>
      <c r="M44" s="63"/>
      <c r="N44" s="63"/>
    </row>
    <row r="45" spans="2:15" x14ac:dyDescent="0.25">
      <c r="B45" s="62"/>
      <c r="E45" s="65"/>
      <c r="F45" s="65"/>
      <c r="L45" s="66"/>
    </row>
    <row r="46" spans="2:15" x14ac:dyDescent="0.25">
      <c r="B46" s="62"/>
      <c r="E46" s="65"/>
      <c r="F46" s="65"/>
      <c r="L46" s="67"/>
    </row>
    <row r="47" spans="2:15" x14ac:dyDescent="0.25">
      <c r="B47" s="62"/>
      <c r="E47" s="68"/>
      <c r="F47" s="68"/>
      <c r="G47" s="69"/>
      <c r="H47" s="69"/>
      <c r="J47" s="70"/>
      <c r="K47" s="69"/>
      <c r="L47" s="71"/>
      <c r="M47" s="69"/>
      <c r="N47" s="69"/>
    </row>
    <row r="48" spans="2:15" x14ac:dyDescent="0.25">
      <c r="B48" s="72" t="s">
        <v>39</v>
      </c>
      <c r="E48" s="63" t="s">
        <v>40</v>
      </c>
      <c r="F48" s="63"/>
      <c r="G48" s="63"/>
      <c r="H48" s="63"/>
      <c r="J48" s="62"/>
      <c r="K48" s="73" t="s">
        <v>41</v>
      </c>
      <c r="L48" s="73"/>
      <c r="M48" s="73"/>
      <c r="N48" s="73"/>
    </row>
    <row r="49" spans="2:14" x14ac:dyDescent="0.25">
      <c r="B49" s="74" t="s">
        <v>42</v>
      </c>
      <c r="E49" s="75" t="s">
        <v>43</v>
      </c>
      <c r="F49" s="75"/>
      <c r="G49" s="75"/>
      <c r="H49" s="75"/>
      <c r="J49" s="62"/>
      <c r="K49" s="73" t="s">
        <v>44</v>
      </c>
      <c r="L49" s="73"/>
      <c r="M49" s="73"/>
      <c r="N49" s="73"/>
    </row>
    <row r="50" spans="2:14" x14ac:dyDescent="0.25"/>
  </sheetData>
  <mergeCells count="40">
    <mergeCell ref="E48:H48"/>
    <mergeCell ref="K48:N48"/>
    <mergeCell ref="E49:H49"/>
    <mergeCell ref="K49:N49"/>
    <mergeCell ref="C35:D35"/>
    <mergeCell ref="C36:D36"/>
    <mergeCell ref="C38:D38"/>
    <mergeCell ref="B39:O39"/>
    <mergeCell ref="E44:H44"/>
    <mergeCell ref="K44:N44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2019-07-19T16:05:30Z</dcterms:created>
  <dcterms:modified xsi:type="dcterms:W3CDTF">2019-07-19T16:05:48Z</dcterms:modified>
</cp:coreProperties>
</file>