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5.mayo\macros\01contable imprimir\"/>
    </mc:Choice>
  </mc:AlternateContent>
  <bookViews>
    <workbookView xWindow="0" yWindow="0" windowWidth="21600" windowHeight="9435"/>
  </bookViews>
  <sheets>
    <sheet name="05EFE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1" l="1"/>
  <c r="H44" i="1"/>
  <c r="G44" i="1"/>
  <c r="H43" i="1"/>
  <c r="G43" i="1"/>
  <c r="H42" i="1"/>
  <c r="G42" i="1"/>
  <c r="P41" i="1"/>
  <c r="O41" i="1"/>
  <c r="H41" i="1"/>
  <c r="G41" i="1"/>
  <c r="P40" i="1"/>
  <c r="O40" i="1"/>
  <c r="H40" i="1"/>
  <c r="G40" i="1"/>
  <c r="P39" i="1"/>
  <c r="O39" i="1"/>
  <c r="H39" i="1"/>
  <c r="G39" i="1"/>
  <c r="P38" i="1"/>
  <c r="O38" i="1"/>
  <c r="H38" i="1"/>
  <c r="G38" i="1"/>
  <c r="P37" i="1"/>
  <c r="O37" i="1"/>
  <c r="H37" i="1"/>
  <c r="G37" i="1"/>
  <c r="H36" i="1"/>
  <c r="G36" i="1"/>
  <c r="H35" i="1"/>
  <c r="G35" i="1"/>
  <c r="P34" i="1"/>
  <c r="O34" i="1"/>
  <c r="H34" i="1"/>
  <c r="G34" i="1"/>
  <c r="P33" i="1"/>
  <c r="O33" i="1"/>
  <c r="H33" i="1"/>
  <c r="G33" i="1"/>
  <c r="P32" i="1"/>
  <c r="O32" i="1"/>
  <c r="H32" i="1"/>
  <c r="G32" i="1"/>
  <c r="P31" i="1"/>
  <c r="O31" i="1"/>
  <c r="H31" i="1"/>
  <c r="G31" i="1"/>
  <c r="P30" i="1"/>
  <c r="P44" i="1" s="1"/>
  <c r="O30" i="1"/>
  <c r="O44" i="1" s="1"/>
  <c r="H30" i="1"/>
  <c r="G30" i="1"/>
  <c r="G28" i="1" s="1"/>
  <c r="H29" i="1"/>
  <c r="G29" i="1"/>
  <c r="H28" i="1"/>
  <c r="H26" i="1"/>
  <c r="G26" i="1"/>
  <c r="H25" i="1"/>
  <c r="G25" i="1"/>
  <c r="H24" i="1"/>
  <c r="G24" i="1"/>
  <c r="P23" i="1"/>
  <c r="O23" i="1"/>
  <c r="H23" i="1"/>
  <c r="G23" i="1"/>
  <c r="P22" i="1"/>
  <c r="O22" i="1"/>
  <c r="H22" i="1"/>
  <c r="G22" i="1"/>
  <c r="P21" i="1"/>
  <c r="O21" i="1"/>
  <c r="H21" i="1"/>
  <c r="G21" i="1"/>
  <c r="P20" i="1"/>
  <c r="O20" i="1"/>
  <c r="H20" i="1"/>
  <c r="G20" i="1"/>
  <c r="G15" i="1" s="1"/>
  <c r="G47" i="1" s="1"/>
  <c r="H19" i="1"/>
  <c r="G19" i="1"/>
  <c r="P18" i="1"/>
  <c r="O18" i="1"/>
  <c r="H18" i="1"/>
  <c r="G18" i="1"/>
  <c r="P17" i="1"/>
  <c r="O17" i="1"/>
  <c r="H17" i="1"/>
  <c r="G17" i="1"/>
  <c r="P16" i="1"/>
  <c r="P15" i="1" s="1"/>
  <c r="P25" i="1" s="1"/>
  <c r="O16" i="1"/>
  <c r="O15" i="1" s="1"/>
  <c r="O25" i="1" s="1"/>
  <c r="H16" i="1"/>
  <c r="G16" i="1"/>
  <c r="H15" i="1"/>
  <c r="H47" i="1" s="1"/>
  <c r="P47" i="1" s="1"/>
  <c r="P50" i="1" s="1"/>
  <c r="O47" i="1" l="1"/>
  <c r="O50" i="1" s="1"/>
  <c r="O52" i="1" s="1"/>
</calcChain>
</file>

<file path=xl/sharedStrings.xml><?xml version="1.0" encoding="utf-8"?>
<sst xmlns="http://schemas.openxmlformats.org/spreadsheetml/2006/main" count="74" uniqueCount="69">
  <si>
    <t>Cuenta Pública 2022</t>
  </si>
  <si>
    <t>Estado de Flujo de Efectivo</t>
  </si>
  <si>
    <t>Del 1 de Enero al 31 de Mayo de 2022 y 2021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</si>
  <si>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</si>
  <si>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</si>
  <si>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</si>
  <si>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</si>
  <si>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</si>
  <si>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</si>
  <si>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</si>
  <si>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</si>
  <si>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r>
      <t xml:space="preserve">Bienes Inmuebles, Infraestructura y Construcciones en Proceso </t>
    </r>
    <r>
      <rPr>
        <sz val="9"/>
        <color theme="0"/>
        <rFont val="Arial"/>
        <family val="2"/>
      </rPr>
      <t>O</t>
    </r>
  </si>
  <si>
    <t>Cuotas y Aportaciones de Seguridad Social</t>
  </si>
  <si>
    <r>
      <t>Bienes Muebles</t>
    </r>
    <r>
      <rPr>
        <sz val="9"/>
        <color theme="0"/>
        <rFont val="Arial"/>
        <family val="2"/>
      </rPr>
      <t xml:space="preserve"> O</t>
    </r>
  </si>
  <si>
    <t>Contribuciones de mejoras</t>
  </si>
  <si>
    <r>
      <t xml:space="preserve">Otros Orígenes de Invresión </t>
    </r>
    <r>
      <rPr>
        <sz val="9"/>
        <color theme="0"/>
        <rFont val="Arial"/>
        <family val="2"/>
      </rPr>
      <t>O</t>
    </r>
  </si>
  <si>
    <t>Derechos</t>
  </si>
  <si>
    <t>Productos de Tipo Corriente</t>
  </si>
  <si>
    <t>Aplicación</t>
  </si>
  <si>
    <t>Aprovechamientos de Tipo Corriente</t>
  </si>
  <si>
    <r>
      <t xml:space="preserve">Bienes Inmuebles, Infraestructura y Construcciones en Proceso </t>
    </r>
    <r>
      <rPr>
        <sz val="9"/>
        <color theme="0"/>
        <rFont val="Arial"/>
        <family val="2"/>
      </rPr>
      <t>A</t>
    </r>
  </si>
  <si>
    <t>Ingresos por Venta de Bienes y Servicios</t>
  </si>
  <si>
    <r>
      <t xml:space="preserve">Bienes Muebles </t>
    </r>
    <r>
      <rPr>
        <sz val="9"/>
        <color theme="0"/>
        <rFont val="Arial"/>
        <family val="2"/>
      </rPr>
      <t>A</t>
    </r>
  </si>
  <si>
    <t>Ingresos no Comprendidos en las Fracciones de la Ley de Ingresos Causados en Ejercicios Fiscales Anteriores Pendientes de Liquidación o Pago</t>
  </si>
  <si>
    <r>
      <t xml:space="preserve">Otras Aplicaciones de Inversión </t>
    </r>
    <r>
      <rPr>
        <sz val="9"/>
        <color theme="0"/>
        <rFont val="Arial"/>
        <family val="2"/>
      </rPr>
      <t>A</t>
    </r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</si>
  <si>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</si>
  <si>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</si>
  <si>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</si>
  <si>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</si>
  <si>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</si>
  <si>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</si>
  <si>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</si>
  <si>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</si>
  <si>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</si>
  <si>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</si>
  <si>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r>
      <t xml:space="preserve">   Interno </t>
    </r>
    <r>
      <rPr>
        <sz val="9"/>
        <color theme="0"/>
        <rFont val="Arial"/>
        <family val="2"/>
      </rPr>
      <t>O</t>
    </r>
  </si>
  <si>
    <t>Transferencias al resto del Sector Público</t>
  </si>
  <si>
    <r>
      <t xml:space="preserve">   Externo </t>
    </r>
    <r>
      <rPr>
        <sz val="9"/>
        <color theme="0"/>
        <rFont val="Arial"/>
        <family val="2"/>
      </rPr>
      <t>O</t>
    </r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</si>
  <si>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</si>
  <si>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</si>
  <si>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</si>
  <si>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</si>
  <si>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</si>
  <si>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</si>
  <si>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</si>
  <si>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</si>
  <si>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r>
      <t xml:space="preserve">   Interno </t>
    </r>
    <r>
      <rPr>
        <sz val="9"/>
        <color theme="0"/>
        <rFont val="Arial"/>
        <family val="2"/>
      </rPr>
      <t>A</t>
    </r>
  </si>
  <si>
    <t>Transferencias al Exterior</t>
  </si>
  <si>
    <r>
      <t xml:space="preserve">   Externo </t>
    </r>
    <r>
      <rPr>
        <sz val="9"/>
        <color theme="0"/>
        <rFont val="Arial"/>
        <family val="2"/>
      </rPr>
      <t>A</t>
    </r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</si>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</sst>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centerContinuous" vertical="center"/>
    </xf>
    <xf numFmtId="0" fontId="6" fillId="2" borderId="0" xfId="2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5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4" fontId="6" fillId="2" borderId="0" xfId="2" applyNumberFormat="1" applyFont="1" applyFill="1" applyBorder="1" applyAlignment="1">
      <alignment vertical="top"/>
    </xf>
    <xf numFmtId="3" fontId="6" fillId="2" borderId="0" xfId="2" applyNumberFormat="1" applyFont="1" applyFill="1" applyBorder="1" applyAlignment="1">
      <alignment vertical="top"/>
    </xf>
    <xf numFmtId="4" fontId="4" fillId="2" borderId="0" xfId="2" applyNumberFormat="1" applyFont="1" applyFill="1" applyBorder="1" applyAlignment="1">
      <alignment vertical="top"/>
    </xf>
    <xf numFmtId="0" fontId="6" fillId="2" borderId="0" xfId="2" applyFont="1" applyFill="1" applyBorder="1" applyAlignment="1">
      <alignment horizontal="left" vertical="top" wrapText="1"/>
    </xf>
    <xf numFmtId="4" fontId="6" fillId="2" borderId="0" xfId="2" applyNumberFormat="1" applyFont="1" applyFill="1" applyBorder="1" applyAlignment="1" applyProtection="1">
      <alignment vertical="top"/>
      <protection locked="0"/>
    </xf>
    <xf numFmtId="0" fontId="6" fillId="2" borderId="0" xfId="2" applyFont="1" applyFill="1" applyBorder="1" applyAlignment="1">
      <alignment horizontal="left" vertical="top"/>
    </xf>
    <xf numFmtId="0" fontId="6" fillId="2" borderId="0" xfId="2" applyFont="1" applyFill="1" applyBorder="1" applyAlignment="1">
      <alignment horizontal="left" vertical="top"/>
    </xf>
    <xf numFmtId="4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" fontId="4" fillId="2" borderId="0" xfId="2" applyNumberFormat="1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left" vertical="top" wrapText="1"/>
    </xf>
    <xf numFmtId="4" fontId="4" fillId="2" borderId="0" xfId="2" applyNumberFormat="1" applyFont="1" applyFill="1" applyBorder="1" applyAlignment="1" applyProtection="1">
      <alignment horizontal="right" vertical="top" wrapText="1"/>
      <protection locked="0"/>
    </xf>
    <xf numFmtId="4" fontId="4" fillId="2" borderId="0" xfId="2" applyNumberFormat="1" applyFont="1" applyFill="1" applyBorder="1" applyAlignment="1" applyProtection="1">
      <alignment horizontal="right" vertical="top" wrapText="1"/>
    </xf>
    <xf numFmtId="3" fontId="4" fillId="2" borderId="0" xfId="2" applyNumberFormat="1" applyFont="1" applyFill="1" applyBorder="1" applyAlignment="1">
      <alignment horizontal="left" vertical="top" wrapText="1"/>
    </xf>
    <xf numFmtId="4" fontId="5" fillId="2" borderId="0" xfId="2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6" fillId="2" borderId="1" xfId="2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3" fontId="7" fillId="2" borderId="1" xfId="0" applyNumberFormat="1" applyFont="1" applyFill="1" applyBorder="1"/>
    <xf numFmtId="0" fontId="2" fillId="2" borderId="8" xfId="0" applyFont="1" applyFill="1" applyBorder="1"/>
    <xf numFmtId="3" fontId="2" fillId="2" borderId="0" xfId="0" applyNumberFormat="1" applyFont="1" applyFill="1" applyBorder="1"/>
    <xf numFmtId="0" fontId="6" fillId="2" borderId="0" xfId="0" applyFont="1" applyFill="1" applyBorder="1" applyAlignment="1">
      <alignment vertical="top"/>
    </xf>
    <xf numFmtId="0" fontId="2" fillId="0" borderId="0" xfId="0" applyFont="1" applyProtection="1"/>
    <xf numFmtId="0" fontId="2" fillId="2" borderId="0" xfId="0" applyFont="1" applyFill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215609</xdr:colOff>
      <xdr:row>59</xdr:row>
      <xdr:rowOff>0</xdr:rowOff>
    </xdr:from>
    <xdr:to>
      <xdr:col>4</xdr:col>
      <xdr:colOff>990598</xdr:colOff>
      <xdr:row>59</xdr:row>
      <xdr:rowOff>0</xdr:rowOff>
    </xdr:to>
    <xdr:cxnSp macro="">
      <xdr:nvCxnSpPr>
        <xdr:cNvPr id="2" name="8 Conector recto"/>
        <xdr:cNvCxnSpPr/>
      </xdr:nvCxnSpPr>
      <xdr:spPr>
        <a:xfrm>
          <a:off x="939509" y="9886950"/>
          <a:ext cx="214658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305671</xdr:colOff>
      <xdr:row>59</xdr:row>
      <xdr:rowOff>0</xdr:rowOff>
    </xdr:from>
    <xdr:to>
      <xdr:col>10</xdr:col>
      <xdr:colOff>493574</xdr:colOff>
      <xdr:row>59</xdr:row>
      <xdr:rowOff>0</xdr:rowOff>
    </xdr:to>
    <xdr:cxnSp macro="">
      <xdr:nvCxnSpPr>
        <xdr:cNvPr id="3" name="10 Conector recto"/>
        <xdr:cNvCxnSpPr/>
      </xdr:nvCxnSpPr>
      <xdr:spPr>
        <a:xfrm>
          <a:off x="4925296" y="9886950"/>
          <a:ext cx="19786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406977</xdr:colOff>
      <xdr:row>59</xdr:row>
      <xdr:rowOff>8660</xdr:rowOff>
    </xdr:from>
    <xdr:to>
      <xdr:col>14</xdr:col>
      <xdr:colOff>707448</xdr:colOff>
      <xdr:row>59</xdr:row>
      <xdr:rowOff>8660</xdr:rowOff>
    </xdr:to>
    <xdr:cxnSp macro="">
      <xdr:nvCxnSpPr>
        <xdr:cNvPr id="4" name="10 Conector recto"/>
        <xdr:cNvCxnSpPr/>
      </xdr:nvCxnSpPr>
      <xdr:spPr>
        <a:xfrm>
          <a:off x="8598477" y="9895610"/>
          <a:ext cx="232929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Ma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>
        <row r="17">
          <cell r="E17">
            <v>5834000.5999999996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1">
          <cell r="B101" t="str">
            <v>Impuestos</v>
          </cell>
          <cell r="D101">
            <v>0</v>
          </cell>
          <cell r="E101">
            <v>0</v>
          </cell>
        </row>
        <row r="102">
          <cell r="B102" t="str">
            <v>Cuotas y Aportaciones de Seguridad Social</v>
          </cell>
          <cell r="D102">
            <v>0</v>
          </cell>
          <cell r="E102">
            <v>0</v>
          </cell>
        </row>
        <row r="103">
          <cell r="B103" t="str">
            <v>Contribuciones de mejoras</v>
          </cell>
          <cell r="D103">
            <v>0</v>
          </cell>
          <cell r="E103">
            <v>0</v>
          </cell>
        </row>
        <row r="104">
          <cell r="B104" t="str">
            <v>Derechos</v>
          </cell>
          <cell r="D104">
            <v>0</v>
          </cell>
          <cell r="E104">
            <v>0</v>
          </cell>
        </row>
        <row r="105">
          <cell r="B105" t="str">
            <v>Productos de Tipo Corriente</v>
          </cell>
          <cell r="D105">
            <v>53881.33</v>
          </cell>
          <cell r="E105">
            <v>259964.83</v>
          </cell>
        </row>
        <row r="106">
          <cell r="B106" t="str">
            <v>Aprovechamientos de Tipo Corriente</v>
          </cell>
          <cell r="D106">
            <v>0</v>
          </cell>
          <cell r="E106">
            <v>0</v>
          </cell>
        </row>
        <row r="107">
          <cell r="B107" t="str">
            <v>Ingresos por Venta de Bienes y Servicios</v>
          </cell>
          <cell r="D107">
            <v>4775867.5999999996</v>
          </cell>
          <cell r="E107">
            <v>7763735</v>
          </cell>
        </row>
        <row r="108">
          <cell r="B108" t="str">
            <v>Ingresos no Comprendidos en las Fracciones de la Ley de Ingresos Causados en Ejercicios Fiscales Anteriores Pendientes de Liquidación o Pago</v>
          </cell>
        </row>
        <row r="109">
          <cell r="B109" t="str">
            <v>Participaciones y Aportaciones</v>
          </cell>
          <cell r="D109">
            <v>0</v>
          </cell>
          <cell r="E109">
            <v>0</v>
          </cell>
        </row>
        <row r="110">
          <cell r="B110" t="str">
            <v>Transferencias, Asignaciones y Subsidios y Otras ayudas</v>
          </cell>
          <cell r="D110">
            <v>9986624</v>
          </cell>
          <cell r="E110">
            <v>9500000</v>
          </cell>
        </row>
        <row r="111">
          <cell r="B111" t="str">
            <v>Otros Origenes de Operación</v>
          </cell>
          <cell r="D111">
            <v>0</v>
          </cell>
          <cell r="E111">
            <v>2678175.27</v>
          </cell>
        </row>
        <row r="112">
          <cell r="B112" t="str">
            <v>Servicios Personales</v>
          </cell>
          <cell r="D112">
            <v>9026177.5899999999</v>
          </cell>
          <cell r="E112">
            <v>24895486.399999999</v>
          </cell>
        </row>
        <row r="113">
          <cell r="B113" t="str">
            <v>Materiales y Suministros</v>
          </cell>
          <cell r="D113">
            <v>167584.01999999999</v>
          </cell>
          <cell r="E113">
            <v>448983.29</v>
          </cell>
        </row>
        <row r="114">
          <cell r="B114" t="str">
            <v>Servicios Generales</v>
          </cell>
          <cell r="D114">
            <v>1619598.72</v>
          </cell>
          <cell r="E114">
            <v>3874866.11</v>
          </cell>
        </row>
        <row r="115">
          <cell r="B115" t="str">
            <v>Transferencias Internas y Asignaciones al Sector Público</v>
          </cell>
          <cell r="D115">
            <v>0</v>
          </cell>
          <cell r="E115">
            <v>0</v>
          </cell>
        </row>
        <row r="116">
          <cell r="B116" t="str">
            <v>Transferencias al resto del Sector Público</v>
          </cell>
          <cell r="D116">
            <v>0</v>
          </cell>
          <cell r="E116">
            <v>0</v>
          </cell>
        </row>
        <row r="117">
          <cell r="B117" t="str">
            <v xml:space="preserve">Subsidios y Subvenciones </v>
          </cell>
          <cell r="D117">
            <v>0</v>
          </cell>
          <cell r="E117">
            <v>0</v>
          </cell>
        </row>
        <row r="118">
          <cell r="B118" t="str">
            <v>Ayudas Sociales</v>
          </cell>
          <cell r="D118">
            <v>0</v>
          </cell>
          <cell r="E118">
            <v>0</v>
          </cell>
        </row>
        <row r="119">
          <cell r="B119" t="str">
            <v>Pensiones y Jubilaciones</v>
          </cell>
          <cell r="D119">
            <v>0</v>
          </cell>
          <cell r="E119">
            <v>0</v>
          </cell>
        </row>
        <row r="120">
          <cell r="B120" t="str">
            <v>Transferencias a Fideicomisos, Mandatos y Contratos Análogos</v>
          </cell>
          <cell r="D120">
            <v>0</v>
          </cell>
          <cell r="E120">
            <v>0</v>
          </cell>
        </row>
        <row r="121">
          <cell r="B121" t="str">
            <v>Transferencias a la Seguridad Social</v>
          </cell>
          <cell r="D121">
            <v>0</v>
          </cell>
          <cell r="E121">
            <v>0</v>
          </cell>
        </row>
        <row r="122">
          <cell r="B122" t="str">
            <v>Donativos</v>
          </cell>
          <cell r="D122">
            <v>0</v>
          </cell>
          <cell r="E122">
            <v>0</v>
          </cell>
        </row>
        <row r="123">
          <cell r="B123" t="str">
            <v>Transferencias al Exterior</v>
          </cell>
          <cell r="D123">
            <v>0</v>
          </cell>
          <cell r="E123">
            <v>0</v>
          </cell>
        </row>
        <row r="124">
          <cell r="B124" t="str">
            <v xml:space="preserve">Participaciones </v>
          </cell>
          <cell r="D124">
            <v>0</v>
          </cell>
          <cell r="E124">
            <v>0</v>
          </cell>
        </row>
        <row r="125">
          <cell r="B125" t="str">
            <v xml:space="preserve">Aportaciones </v>
          </cell>
          <cell r="D125">
            <v>0</v>
          </cell>
          <cell r="E125">
            <v>0</v>
          </cell>
        </row>
        <row r="126">
          <cell r="B126" t="str">
            <v>Convenios</v>
          </cell>
          <cell r="D126">
            <v>0</v>
          </cell>
          <cell r="E126">
            <v>0</v>
          </cell>
        </row>
        <row r="127">
          <cell r="B127" t="str">
            <v>Otros Aplicaciones de Operación</v>
          </cell>
          <cell r="D127">
            <v>375638.94</v>
          </cell>
          <cell r="E127">
            <v>0</v>
          </cell>
        </row>
        <row r="128">
          <cell r="B128" t="str">
            <v>Bienes Inmuebles, Infraestructura y Construcciones en Proceso O</v>
          </cell>
          <cell r="D128">
            <v>0</v>
          </cell>
          <cell r="E128">
            <v>0</v>
          </cell>
        </row>
        <row r="129">
          <cell r="B129" t="str">
            <v>Bienes Muebles O</v>
          </cell>
          <cell r="D129">
            <v>0</v>
          </cell>
          <cell r="E129">
            <v>0</v>
          </cell>
        </row>
        <row r="130">
          <cell r="B130" t="str">
            <v>Otros Orígenes de Invresión O</v>
          </cell>
          <cell r="D130">
            <v>0</v>
          </cell>
          <cell r="E130">
            <v>0</v>
          </cell>
        </row>
        <row r="131">
          <cell r="B131" t="str">
            <v>Bienes Inmuebles, Infraestructura y Construcciones en Proceso A</v>
          </cell>
          <cell r="D131">
            <v>0</v>
          </cell>
          <cell r="E131">
            <v>0</v>
          </cell>
        </row>
        <row r="132">
          <cell r="B132" t="str">
            <v>Bienes Muebles A</v>
          </cell>
          <cell r="D132">
            <v>26795.759999999998</v>
          </cell>
          <cell r="E132">
            <v>78616.600000000006</v>
          </cell>
        </row>
        <row r="133">
          <cell r="B133" t="str">
            <v>Otras Aplicaciones de Inversión A</v>
          </cell>
          <cell r="D133">
            <v>0</v>
          </cell>
          <cell r="E133">
            <v>0</v>
          </cell>
        </row>
        <row r="134">
          <cell r="B134" t="str">
            <v xml:space="preserve">   Interno O</v>
          </cell>
          <cell r="D134">
            <v>0</v>
          </cell>
          <cell r="E134">
            <v>0</v>
          </cell>
        </row>
        <row r="135">
          <cell r="B135" t="str">
            <v xml:space="preserve">   Externo O</v>
          </cell>
          <cell r="D135">
            <v>0</v>
          </cell>
          <cell r="E135">
            <v>0</v>
          </cell>
        </row>
        <row r="136">
          <cell r="B136" t="str">
            <v>Otros Origenes de Financiamiento</v>
          </cell>
          <cell r="D136">
            <v>0</v>
          </cell>
          <cell r="E136">
            <v>0</v>
          </cell>
        </row>
        <row r="137">
          <cell r="B137" t="str">
            <v xml:space="preserve">   Interno A</v>
          </cell>
          <cell r="D137">
            <v>0</v>
          </cell>
          <cell r="E137">
            <v>0</v>
          </cell>
        </row>
        <row r="138">
          <cell r="B138" t="str">
            <v xml:space="preserve">   Externo A</v>
          </cell>
          <cell r="D138">
            <v>0</v>
          </cell>
          <cell r="E138">
            <v>0</v>
          </cell>
        </row>
        <row r="139">
          <cell r="B139" t="str">
            <v>Otras Aplicaciones de Financiamiento</v>
          </cell>
          <cell r="D139">
            <v>0</v>
          </cell>
          <cell r="E139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A1:Q62"/>
  <sheetViews>
    <sheetView showGridLines="0" tabSelected="1" topLeftCell="C1" zoomScale="110" zoomScaleNormal="110" workbookViewId="0">
      <selection activeCell="O17" sqref="O17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5.42578125" style="2" customWidth="1"/>
    <col min="9" max="9" width="7.7109375" style="1" customWidth="1"/>
    <col min="10" max="10" width="3.7109375" style="3" customWidth="1"/>
    <col min="11" max="11" width="8" style="3" customWidth="1"/>
    <col min="12" max="13" width="18.7109375" style="3" customWidth="1"/>
    <col min="14" max="14" width="11.7109375" style="3" customWidth="1"/>
    <col min="15" max="15" width="14.28515625" style="3" customWidth="1"/>
    <col min="16" max="16" width="11.7109375" style="3" customWidth="1"/>
    <col min="17" max="17" width="1.85546875" style="3" customWidth="1"/>
    <col min="18" max="18" width="3" style="3" customWidth="1"/>
    <col min="19" max="256" width="11.5703125" style="3" customWidth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0.1406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0.1406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0.1406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0.1406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0.1406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0.1406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0.1406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0.1406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0.1406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0.1406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0.1406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0.1406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0.1406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0.1406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0.1406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0.1406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0.1406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0.1406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0.1406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0.1406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0.1406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0.1406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0.1406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0.1406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0.1406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0.1406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0.1406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0.1406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0.1406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0.1406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0.1406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0.1406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0.1406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0.1406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0.1406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0.1406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0.1406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0.1406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0.1406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0.1406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0.1406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0.1406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0.1406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0.1406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0.1406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0.1406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0.1406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0.1406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0.1406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0.1406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0.1406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0.1406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0.1406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0.1406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0.1406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0.1406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0.1406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0.1406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0.1406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0.1406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0.1406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0.1406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0.1406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17" x14ac:dyDescent="0.2"/>
    <row r="2" spans="1:17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5"/>
    </row>
    <row r="3" spans="1:17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</row>
    <row r="4" spans="1:17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</row>
    <row r="5" spans="1:17" x14ac:dyDescent="0.2">
      <c r="B5" s="5"/>
      <c r="C5" s="5"/>
      <c r="D5" s="5"/>
      <c r="E5" s="7" t="s">
        <v>3</v>
      </c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7" x14ac:dyDescent="0.2"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  <c r="P6" s="4"/>
      <c r="Q6" s="4"/>
    </row>
    <row r="7" spans="1:17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4"/>
    </row>
    <row r="8" spans="1:17" s="4" customFormat="1" x14ac:dyDescent="0.2">
      <c r="A8" s="1"/>
      <c r="B8" s="8"/>
      <c r="C8" s="8"/>
      <c r="D8" s="9"/>
      <c r="E8" s="8"/>
      <c r="F8" s="8"/>
      <c r="G8" s="15"/>
      <c r="H8" s="15"/>
      <c r="I8" s="9"/>
    </row>
    <row r="9" spans="1:17" s="4" customFormat="1" x14ac:dyDescent="0.2">
      <c r="A9" s="1"/>
      <c r="B9" s="1"/>
      <c r="C9" s="16"/>
      <c r="D9" s="9"/>
      <c r="E9" s="16"/>
      <c r="F9" s="16"/>
      <c r="G9" s="17"/>
      <c r="H9" s="17"/>
      <c r="I9" s="9"/>
    </row>
    <row r="10" spans="1:17" s="4" customFormat="1" x14ac:dyDescent="0.2">
      <c r="A10" s="18"/>
      <c r="B10" s="19" t="s">
        <v>6</v>
      </c>
      <c r="C10" s="20"/>
      <c r="D10" s="20"/>
      <c r="E10" s="20"/>
      <c r="F10" s="21"/>
      <c r="G10" s="22">
        <v>2022</v>
      </c>
      <c r="H10" s="22">
        <v>2021</v>
      </c>
      <c r="I10" s="23"/>
      <c r="J10" s="20" t="s">
        <v>6</v>
      </c>
      <c r="K10" s="20"/>
      <c r="L10" s="20"/>
      <c r="M10" s="20"/>
      <c r="N10" s="21"/>
      <c r="O10" s="22">
        <v>2022</v>
      </c>
      <c r="P10" s="22">
        <v>2021</v>
      </c>
      <c r="Q10" s="24"/>
    </row>
    <row r="11" spans="1:17" s="4" customFormat="1" x14ac:dyDescent="0.2">
      <c r="A11" s="1"/>
      <c r="B11" s="25"/>
      <c r="C11" s="1"/>
      <c r="D11" s="26"/>
      <c r="E11" s="26"/>
      <c r="F11" s="26"/>
      <c r="G11" s="27"/>
      <c r="H11" s="27"/>
      <c r="I11" s="1"/>
      <c r="Q11" s="28"/>
    </row>
    <row r="12" spans="1:17" s="4" customFormat="1" x14ac:dyDescent="0.2">
      <c r="A12" s="2"/>
      <c r="B12" s="29"/>
      <c r="C12" s="30"/>
      <c r="D12" s="30"/>
      <c r="E12" s="30"/>
      <c r="F12" s="30"/>
      <c r="G12" s="27"/>
      <c r="H12" s="27"/>
      <c r="I12" s="2"/>
      <c r="Q12" s="28"/>
    </row>
    <row r="13" spans="1:17" x14ac:dyDescent="0.2">
      <c r="A13" s="2"/>
      <c r="B13" s="31" t="s">
        <v>7</v>
      </c>
      <c r="C13" s="32"/>
      <c r="D13" s="32"/>
      <c r="E13" s="32"/>
      <c r="F13" s="32"/>
      <c r="G13" s="33">
        <v>1000</v>
      </c>
      <c r="H13" s="33">
        <v>1000</v>
      </c>
      <c r="I13" s="2"/>
      <c r="J13" s="32" t="s">
        <v>8</v>
      </c>
      <c r="K13" s="32"/>
      <c r="L13" s="32"/>
      <c r="M13" s="32"/>
      <c r="N13" s="32"/>
      <c r="O13" s="34">
        <v>1000</v>
      </c>
      <c r="P13" s="34">
        <v>1000</v>
      </c>
      <c r="Q13" s="28"/>
    </row>
    <row r="14" spans="1:17" x14ac:dyDescent="0.2">
      <c r="A14" s="2"/>
      <c r="B14" s="29"/>
      <c r="C14" s="30"/>
      <c r="D14" s="2"/>
      <c r="E14" s="30"/>
      <c r="F14" s="30"/>
      <c r="G14" s="27"/>
      <c r="H14" s="27"/>
      <c r="I14" s="2"/>
      <c r="J14" s="2"/>
      <c r="K14" s="30"/>
      <c r="L14" s="30"/>
      <c r="M14" s="30"/>
      <c r="N14" s="30"/>
      <c r="O14" s="35"/>
      <c r="P14" s="36"/>
      <c r="Q14" s="28"/>
    </row>
    <row r="15" spans="1:17" x14ac:dyDescent="0.2">
      <c r="A15" s="2"/>
      <c r="B15" s="29"/>
      <c r="C15" s="32" t="s">
        <v>9</v>
      </c>
      <c r="D15" s="32"/>
      <c r="E15" s="32"/>
      <c r="F15" s="32"/>
      <c r="G15" s="37">
        <f>SUM(G16:G26)</f>
        <v>14816372.93</v>
      </c>
      <c r="H15" s="37">
        <f>SUM(H16:H26)</f>
        <v>20201875.099999998</v>
      </c>
      <c r="I15" s="2"/>
      <c r="J15" s="2"/>
      <c r="K15" s="32" t="s">
        <v>9</v>
      </c>
      <c r="L15" s="32"/>
      <c r="M15" s="32"/>
      <c r="N15" s="32"/>
      <c r="O15" s="37">
        <f>SUM(O16:O18)</f>
        <v>0</v>
      </c>
      <c r="P15" s="37">
        <f>SUM(P16:P18)</f>
        <v>0</v>
      </c>
      <c r="Q15" s="28"/>
    </row>
    <row r="16" spans="1:17" x14ac:dyDescent="0.2">
      <c r="A16" s="2"/>
      <c r="B16" s="29"/>
      <c r="C16" s="30"/>
      <c r="D16" s="38" t="s">
        <v>10</v>
      </c>
      <c r="E16" s="38"/>
      <c r="F16" s="38"/>
      <c r="G16" s="39">
        <f>+VLOOKUP(D16,[1]EFE!$B$101:$E$139,3,0)</f>
        <v>0</v>
      </c>
      <c r="H16" s="39">
        <f>+VLOOKUP(D16,[1]EFE!$B$101:$E$139,4,0)</f>
        <v>0</v>
      </c>
      <c r="I16" s="2"/>
      <c r="J16" s="2"/>
      <c r="K16" s="4"/>
      <c r="L16" s="40" t="s">
        <v>11</v>
      </c>
      <c r="M16" s="40"/>
      <c r="N16" s="40"/>
      <c r="O16" s="39">
        <f>+VLOOKUP(L16,[1]EFE!$B$101:$E$139,3,0)</f>
        <v>0</v>
      </c>
      <c r="P16" s="39">
        <f>+VLOOKUP(L16,[1]EFE!$B$101:$E$139,4,0)</f>
        <v>0</v>
      </c>
      <c r="Q16" s="28"/>
    </row>
    <row r="17" spans="1:17" x14ac:dyDescent="0.2">
      <c r="A17" s="2"/>
      <c r="B17" s="29"/>
      <c r="C17" s="30"/>
      <c r="D17" s="38" t="s">
        <v>12</v>
      </c>
      <c r="E17" s="38"/>
      <c r="F17" s="38"/>
      <c r="G17" s="39">
        <f>+VLOOKUP(D17,[1]EFE!$B$101:$E$139,3,0)</f>
        <v>0</v>
      </c>
      <c r="H17" s="39">
        <f>+VLOOKUP(D17,[1]EFE!$B$101:$E$139,4,0)</f>
        <v>0</v>
      </c>
      <c r="I17" s="2"/>
      <c r="J17" s="2"/>
      <c r="K17" s="4"/>
      <c r="L17" s="40" t="s">
        <v>13</v>
      </c>
      <c r="M17" s="40"/>
      <c r="N17" s="40"/>
      <c r="O17" s="39">
        <f>+VLOOKUP(L17,[1]EFE!$B$101:$E$139,3,0)</f>
        <v>0</v>
      </c>
      <c r="P17" s="39">
        <f>+VLOOKUP(L17,[1]EFE!$B$101:$E$139,4,0)</f>
        <v>0</v>
      </c>
      <c r="Q17" s="28"/>
    </row>
    <row r="18" spans="1:17" x14ac:dyDescent="0.2">
      <c r="A18" s="2"/>
      <c r="B18" s="29"/>
      <c r="C18" s="41"/>
      <c r="D18" s="38" t="s">
        <v>14</v>
      </c>
      <c r="E18" s="38"/>
      <c r="F18" s="38"/>
      <c r="G18" s="39">
        <f>+VLOOKUP(D18,[1]EFE!$B$101:$E$139,3,0)</f>
        <v>0</v>
      </c>
      <c r="H18" s="39">
        <f>+VLOOKUP(D18,[1]EFE!$B$101:$E$139,4,0)</f>
        <v>0</v>
      </c>
      <c r="I18" s="2"/>
      <c r="J18" s="2"/>
      <c r="K18" s="27"/>
      <c r="L18" s="40" t="s">
        <v>15</v>
      </c>
      <c r="M18" s="40"/>
      <c r="N18" s="40"/>
      <c r="O18" s="39">
        <f>+VLOOKUP(L18,[1]EFE!$B$101:$E$139,3,0)</f>
        <v>0</v>
      </c>
      <c r="P18" s="39">
        <f>+VLOOKUP(L18,[1]EFE!$B$101:$E$139,4,0)</f>
        <v>0</v>
      </c>
      <c r="Q18" s="28"/>
    </row>
    <row r="19" spans="1:17" x14ac:dyDescent="0.2">
      <c r="A19" s="2"/>
      <c r="B19" s="29"/>
      <c r="C19" s="41"/>
      <c r="D19" s="38" t="s">
        <v>16</v>
      </c>
      <c r="E19" s="38"/>
      <c r="F19" s="38"/>
      <c r="G19" s="39">
        <f>+VLOOKUP(D19,[1]EFE!$B$101:$E$139,3,0)</f>
        <v>0</v>
      </c>
      <c r="H19" s="39">
        <f>+VLOOKUP(D19,[1]EFE!$B$101:$E$139,4,0)</f>
        <v>0</v>
      </c>
      <c r="I19" s="2"/>
      <c r="J19" s="2"/>
      <c r="K19" s="27"/>
      <c r="L19" s="4"/>
      <c r="M19" s="4"/>
      <c r="N19" s="4"/>
      <c r="O19" s="42"/>
      <c r="P19" s="42"/>
      <c r="Q19" s="28"/>
    </row>
    <row r="20" spans="1:17" x14ac:dyDescent="0.2">
      <c r="A20" s="2"/>
      <c r="B20" s="29"/>
      <c r="C20" s="41"/>
      <c r="D20" s="38" t="s">
        <v>17</v>
      </c>
      <c r="E20" s="38"/>
      <c r="F20" s="38"/>
      <c r="G20" s="39">
        <f>+VLOOKUP(D20,[1]EFE!$B$101:$E$139,3,0)</f>
        <v>53881.33</v>
      </c>
      <c r="H20" s="39">
        <f>+VLOOKUP(D20,[1]EFE!$B$101:$E$139,4,0)</f>
        <v>259964.83</v>
      </c>
      <c r="I20" s="2"/>
      <c r="J20" s="2"/>
      <c r="K20" s="32" t="s">
        <v>18</v>
      </c>
      <c r="L20" s="32"/>
      <c r="M20" s="32"/>
      <c r="N20" s="32"/>
      <c r="O20" s="37">
        <f>SUM(O21:O23)</f>
        <v>26795.759999999998</v>
      </c>
      <c r="P20" s="37">
        <f>SUM(P21:P23)</f>
        <v>78616.600000000006</v>
      </c>
      <c r="Q20" s="28"/>
    </row>
    <row r="21" spans="1:17" x14ac:dyDescent="0.2">
      <c r="A21" s="2"/>
      <c r="B21" s="29"/>
      <c r="C21" s="41"/>
      <c r="D21" s="38" t="s">
        <v>19</v>
      </c>
      <c r="E21" s="38"/>
      <c r="F21" s="38"/>
      <c r="G21" s="39">
        <f>+VLOOKUP(D21,[1]EFE!$B$101:$E$139,3,0)</f>
        <v>0</v>
      </c>
      <c r="H21" s="39">
        <f>+VLOOKUP(D21,[1]EFE!$B$101:$E$139,4,0)</f>
        <v>0</v>
      </c>
      <c r="I21" s="2"/>
      <c r="J21" s="2"/>
      <c r="K21" s="27"/>
      <c r="L21" s="40" t="s">
        <v>20</v>
      </c>
      <c r="M21" s="40"/>
      <c r="N21" s="40"/>
      <c r="O21" s="39">
        <f>+VLOOKUP(L21,[1]EFE!$B$101:$E$139,3,0)</f>
        <v>0</v>
      </c>
      <c r="P21" s="39">
        <f>+VLOOKUP(L21,[1]EFE!$B$101:$E$139,4,0)</f>
        <v>0</v>
      </c>
      <c r="Q21" s="28"/>
    </row>
    <row r="22" spans="1:17" x14ac:dyDescent="0.2">
      <c r="A22" s="2"/>
      <c r="B22" s="29"/>
      <c r="C22" s="41"/>
      <c r="D22" s="38" t="s">
        <v>21</v>
      </c>
      <c r="E22" s="38"/>
      <c r="F22" s="38"/>
      <c r="G22" s="39">
        <f>+VLOOKUP(D22,[1]EFE!$B$101:$E$139,3,0)</f>
        <v>4775867.5999999996</v>
      </c>
      <c r="H22" s="39">
        <f>+VLOOKUP(D22,[1]EFE!$B$101:$E$139,4,0)</f>
        <v>7763735</v>
      </c>
      <c r="I22" s="2"/>
      <c r="J22" s="2"/>
      <c r="K22" s="30"/>
      <c r="L22" s="40" t="s">
        <v>22</v>
      </c>
      <c r="M22" s="40"/>
      <c r="N22" s="40"/>
      <c r="O22" s="39">
        <f>+VLOOKUP(L22,[1]EFE!$B$101:$E$139,3,0)</f>
        <v>26795.759999999998</v>
      </c>
      <c r="P22" s="39">
        <f>+VLOOKUP(L22,[1]EFE!$B$101:$E$139,4,0)</f>
        <v>78616.600000000006</v>
      </c>
      <c r="Q22" s="28"/>
    </row>
    <row r="23" spans="1:17" ht="39" customHeight="1" x14ac:dyDescent="0.2">
      <c r="A23" s="2"/>
      <c r="B23" s="29"/>
      <c r="C23" s="41"/>
      <c r="D23" s="38" t="s">
        <v>23</v>
      </c>
      <c r="E23" s="38"/>
      <c r="F23" s="38"/>
      <c r="G23" s="39">
        <f>+VLOOKUP(D23,[1]EFE!$B$101:$E$139,3,0)</f>
        <v>0</v>
      </c>
      <c r="H23" s="39">
        <f>+VLOOKUP(D23,[1]EFE!$B$101:$E$139,4,0)</f>
        <v>0</v>
      </c>
      <c r="I23" s="2"/>
      <c r="J23" s="2"/>
      <c r="K23" s="4"/>
      <c r="L23" s="40" t="s">
        <v>24</v>
      </c>
      <c r="M23" s="40"/>
      <c r="N23" s="40"/>
      <c r="O23" s="39">
        <f>+VLOOKUP(L23,[1]EFE!$B$101:$E$139,3,0)</f>
        <v>0</v>
      </c>
      <c r="P23" s="39">
        <f>+VLOOKUP(L23,[1]EFE!$B$101:$E$139,4,0)</f>
        <v>0</v>
      </c>
      <c r="Q23" s="28"/>
    </row>
    <row r="24" spans="1:17" x14ac:dyDescent="0.2">
      <c r="A24" s="2"/>
      <c r="B24" s="29"/>
      <c r="C24" s="30"/>
      <c r="D24" s="38" t="s">
        <v>25</v>
      </c>
      <c r="E24" s="38"/>
      <c r="F24" s="38"/>
      <c r="G24" s="39">
        <f>+VLOOKUP(D24,[1]EFE!$B$101:$E$139,3,0)</f>
        <v>0</v>
      </c>
      <c r="H24" s="39">
        <f>+VLOOKUP(D24,[1]EFE!$B$101:$E$139,4,0)</f>
        <v>0</v>
      </c>
      <c r="I24" s="2"/>
      <c r="J24" s="2"/>
      <c r="K24" s="27"/>
      <c r="L24" s="4"/>
      <c r="M24" s="4"/>
      <c r="N24" s="4"/>
      <c r="O24" s="42"/>
      <c r="P24" s="42"/>
      <c r="Q24" s="28"/>
    </row>
    <row r="25" spans="1:17" x14ac:dyDescent="0.2">
      <c r="A25" s="2"/>
      <c r="B25" s="29"/>
      <c r="C25" s="41"/>
      <c r="D25" s="38" t="s">
        <v>26</v>
      </c>
      <c r="E25" s="38"/>
      <c r="F25" s="38"/>
      <c r="G25" s="39">
        <f>+VLOOKUP(D25,[1]EFE!$B$101:$E$139,3,0)</f>
        <v>9986624</v>
      </c>
      <c r="H25" s="39">
        <f>+VLOOKUP(D25,[1]EFE!$B$101:$E$139,4,0)</f>
        <v>9500000</v>
      </c>
      <c r="I25" s="2"/>
      <c r="J25" s="2"/>
      <c r="K25" s="32" t="s">
        <v>27</v>
      </c>
      <c r="L25" s="32"/>
      <c r="M25" s="32"/>
      <c r="N25" s="32"/>
      <c r="O25" s="37">
        <f>O15-O20</f>
        <v>-26795.759999999998</v>
      </c>
      <c r="P25" s="37">
        <f>P15-P20</f>
        <v>-78616.600000000006</v>
      </c>
      <c r="Q25" s="28"/>
    </row>
    <row r="26" spans="1:17" x14ac:dyDescent="0.2">
      <c r="A26" s="2"/>
      <c r="B26" s="29"/>
      <c r="C26" s="30"/>
      <c r="D26" s="38" t="s">
        <v>28</v>
      </c>
      <c r="E26" s="38"/>
      <c r="F26" s="43"/>
      <c r="G26" s="39">
        <f>+VLOOKUP(D26,[1]EFE!$B$101:$E$139,3,0)</f>
        <v>0</v>
      </c>
      <c r="H26" s="39">
        <f>+VLOOKUP(D26,[1]EFE!$B$101:$E$139,4,0)</f>
        <v>2678175.27</v>
      </c>
      <c r="I26" s="2"/>
      <c r="J26" s="2"/>
      <c r="K26" s="4"/>
      <c r="L26" s="4"/>
      <c r="M26" s="4"/>
      <c r="N26" s="4"/>
      <c r="O26" s="42"/>
      <c r="P26" s="42"/>
      <c r="Q26" s="28"/>
    </row>
    <row r="27" spans="1:17" x14ac:dyDescent="0.2">
      <c r="A27" s="2"/>
      <c r="B27" s="29"/>
      <c r="C27" s="30"/>
      <c r="D27" s="2"/>
      <c r="E27" s="30"/>
      <c r="F27" s="30"/>
      <c r="G27" s="35"/>
      <c r="H27" s="35"/>
      <c r="I27" s="2"/>
      <c r="J27" s="4"/>
      <c r="K27" s="4"/>
      <c r="L27" s="4"/>
      <c r="M27" s="4"/>
      <c r="N27" s="4"/>
      <c r="O27" s="42"/>
      <c r="P27" s="42"/>
      <c r="Q27" s="28"/>
    </row>
    <row r="28" spans="1:17" x14ac:dyDescent="0.2">
      <c r="A28" s="2"/>
      <c r="B28" s="29"/>
      <c r="C28" s="32" t="s">
        <v>18</v>
      </c>
      <c r="D28" s="32"/>
      <c r="E28" s="32"/>
      <c r="F28" s="32"/>
      <c r="G28" s="37">
        <f>SUM(G29:G44)</f>
        <v>11188999.27</v>
      </c>
      <c r="H28" s="37">
        <f>SUM(H29:H44)</f>
        <v>29219335.799999997</v>
      </c>
      <c r="I28" s="2"/>
      <c r="J28" s="32" t="s">
        <v>29</v>
      </c>
      <c r="K28" s="32"/>
      <c r="L28" s="32"/>
      <c r="M28" s="32"/>
      <c r="N28" s="32"/>
      <c r="O28" s="35"/>
      <c r="P28" s="35"/>
      <c r="Q28" s="28"/>
    </row>
    <row r="29" spans="1:17" x14ac:dyDescent="0.2">
      <c r="A29" s="2"/>
      <c r="B29" s="29"/>
      <c r="C29" s="44"/>
      <c r="D29" s="38" t="s">
        <v>30</v>
      </c>
      <c r="E29" s="38"/>
      <c r="F29" s="38"/>
      <c r="G29" s="39">
        <f>+VLOOKUP(D29,[1]EFE!$B$101:$E$139,3,0)</f>
        <v>9026177.5899999999</v>
      </c>
      <c r="H29" s="39">
        <f>+VLOOKUP(D29,[1]EFE!$B$101:$E$139,4,0)</f>
        <v>24895486.399999999</v>
      </c>
      <c r="I29" s="2"/>
      <c r="J29" s="2"/>
      <c r="K29" s="30"/>
      <c r="L29" s="30"/>
      <c r="M29" s="30"/>
      <c r="N29" s="30"/>
      <c r="O29" s="35"/>
      <c r="P29" s="35"/>
      <c r="Q29" s="28"/>
    </row>
    <row r="30" spans="1:17" x14ac:dyDescent="0.2">
      <c r="A30" s="2"/>
      <c r="B30" s="29"/>
      <c r="C30" s="44"/>
      <c r="D30" s="38" t="s">
        <v>31</v>
      </c>
      <c r="E30" s="38"/>
      <c r="F30" s="38"/>
      <c r="G30" s="39">
        <f>+VLOOKUP(D30,[1]EFE!$B$101:$E$139,3,0)</f>
        <v>167584.01999999999</v>
      </c>
      <c r="H30" s="39">
        <f>+VLOOKUP(D30,[1]EFE!$B$101:$E$139,4,0)</f>
        <v>448983.29</v>
      </c>
      <c r="I30" s="2"/>
      <c r="J30" s="4"/>
      <c r="K30" s="32" t="s">
        <v>9</v>
      </c>
      <c r="L30" s="32"/>
      <c r="M30" s="32"/>
      <c r="N30" s="32"/>
      <c r="O30" s="37">
        <f>O31+O34+O35</f>
        <v>0</v>
      </c>
      <c r="P30" s="37">
        <f>P31+P34+P35</f>
        <v>0</v>
      </c>
      <c r="Q30" s="28"/>
    </row>
    <row r="31" spans="1:17" x14ac:dyDescent="0.2">
      <c r="A31" s="2"/>
      <c r="B31" s="29"/>
      <c r="C31" s="44"/>
      <c r="D31" s="38" t="s">
        <v>32</v>
      </c>
      <c r="E31" s="38"/>
      <c r="F31" s="38"/>
      <c r="G31" s="39">
        <f>+VLOOKUP(D31,[1]EFE!$B$101:$E$139,3,0)</f>
        <v>1619598.72</v>
      </c>
      <c r="H31" s="39">
        <f>+VLOOKUP(D31,[1]EFE!$B$101:$E$139,4,0)</f>
        <v>3874866.11</v>
      </c>
      <c r="I31" s="2"/>
      <c r="J31" s="2"/>
      <c r="K31" s="4"/>
      <c r="L31" s="40" t="s">
        <v>33</v>
      </c>
      <c r="M31" s="40"/>
      <c r="N31" s="40"/>
      <c r="O31" s="39">
        <f>SUM(O32:O33)</f>
        <v>0</v>
      </c>
      <c r="P31" s="39">
        <f>SUM(P32:P33)</f>
        <v>0</v>
      </c>
      <c r="Q31" s="28"/>
    </row>
    <row r="32" spans="1:17" x14ac:dyDescent="0.2">
      <c r="A32" s="2"/>
      <c r="B32" s="29"/>
      <c r="C32" s="30"/>
      <c r="D32" s="38" t="s">
        <v>34</v>
      </c>
      <c r="E32" s="38"/>
      <c r="F32" s="38"/>
      <c r="G32" s="39">
        <f>+VLOOKUP(D32,[1]EFE!$B$101:$E$139,3,0)</f>
        <v>0</v>
      </c>
      <c r="H32" s="39">
        <f>+VLOOKUP(D32,[1]EFE!$B$101:$E$139,4,0)</f>
        <v>0</v>
      </c>
      <c r="I32" s="2"/>
      <c r="J32" s="2"/>
      <c r="K32" s="44"/>
      <c r="L32" s="40" t="s">
        <v>35</v>
      </c>
      <c r="M32" s="40"/>
      <c r="N32" s="40"/>
      <c r="O32" s="39">
        <f>+VLOOKUP(L32,[1]EFE!$B$101:$E$139,3,0)</f>
        <v>0</v>
      </c>
      <c r="P32" s="39">
        <f>+VLOOKUP(L32,[1]EFE!$B$101:$E$139,4,0)</f>
        <v>0</v>
      </c>
      <c r="Q32" s="28"/>
    </row>
    <row r="33" spans="1:17" x14ac:dyDescent="0.2">
      <c r="A33" s="2"/>
      <c r="B33" s="29"/>
      <c r="C33" s="44"/>
      <c r="D33" s="38" t="s">
        <v>36</v>
      </c>
      <c r="E33" s="38"/>
      <c r="F33" s="38"/>
      <c r="G33" s="39">
        <f>+VLOOKUP(D33,[1]EFE!$B$101:$E$139,3,0)</f>
        <v>0</v>
      </c>
      <c r="H33" s="39">
        <f>+VLOOKUP(D33,[1]EFE!$B$101:$E$139,4,0)</f>
        <v>0</v>
      </c>
      <c r="I33" s="2"/>
      <c r="J33" s="2"/>
      <c r="K33" s="44"/>
      <c r="L33" s="40" t="s">
        <v>37</v>
      </c>
      <c r="M33" s="40"/>
      <c r="N33" s="40"/>
      <c r="O33" s="39">
        <f>+VLOOKUP(L33,[1]EFE!$B$101:$E$139,3,0)</f>
        <v>0</v>
      </c>
      <c r="P33" s="39">
        <f>+VLOOKUP(L33,[1]EFE!$B$101:$E$139,4,0)</f>
        <v>0</v>
      </c>
      <c r="Q33" s="28"/>
    </row>
    <row r="34" spans="1:17" ht="15" customHeight="1" x14ac:dyDescent="0.2">
      <c r="A34" s="2"/>
      <c r="B34" s="29"/>
      <c r="C34" s="44"/>
      <c r="D34" s="38" t="s">
        <v>38</v>
      </c>
      <c r="E34" s="38"/>
      <c r="F34" s="38"/>
      <c r="G34" s="39">
        <f>+VLOOKUP(D34,[1]EFE!$B$101:$E$139,3,0)</f>
        <v>0</v>
      </c>
      <c r="H34" s="39">
        <f>+VLOOKUP(D34,[1]EFE!$B$101:$E$139,4,0)</f>
        <v>0</v>
      </c>
      <c r="I34" s="2"/>
      <c r="J34" s="2"/>
      <c r="K34" s="44"/>
      <c r="L34" s="40" t="s">
        <v>39</v>
      </c>
      <c r="M34" s="40"/>
      <c r="N34" s="40"/>
      <c r="O34" s="39">
        <f>+VLOOKUP(L34,[1]EFE!$B$101:$E$139,3,0)</f>
        <v>0</v>
      </c>
      <c r="P34" s="39">
        <f>+VLOOKUP(L34,[1]EFE!$B$101:$E$139,4,0)</f>
        <v>0</v>
      </c>
      <c r="Q34" s="28"/>
    </row>
    <row r="35" spans="1:17" ht="15" customHeight="1" x14ac:dyDescent="0.2">
      <c r="A35" s="2"/>
      <c r="B35" s="29"/>
      <c r="C35" s="44"/>
      <c r="D35" s="38" t="s">
        <v>40</v>
      </c>
      <c r="E35" s="38"/>
      <c r="F35" s="38"/>
      <c r="G35" s="39">
        <f>+VLOOKUP(D35,[1]EFE!$B$101:$E$139,3,0)</f>
        <v>0</v>
      </c>
      <c r="H35" s="39">
        <f>+VLOOKUP(D35,[1]EFE!$B$101:$E$139,4,0)</f>
        <v>0</v>
      </c>
      <c r="I35" s="2"/>
      <c r="J35" s="2"/>
      <c r="K35" s="27"/>
      <c r="L35" s="40"/>
      <c r="M35" s="40"/>
      <c r="N35" s="40"/>
      <c r="O35" s="39"/>
      <c r="P35" s="39"/>
      <c r="Q35" s="28"/>
    </row>
    <row r="36" spans="1:17" ht="15" customHeight="1" x14ac:dyDescent="0.2">
      <c r="A36" s="2"/>
      <c r="B36" s="29"/>
      <c r="C36" s="44"/>
      <c r="D36" s="38" t="s">
        <v>41</v>
      </c>
      <c r="E36" s="38"/>
      <c r="F36" s="38"/>
      <c r="G36" s="39">
        <f>+VLOOKUP(D36,[1]EFE!$B$101:$E$139,3,0)</f>
        <v>0</v>
      </c>
      <c r="H36" s="39">
        <f>+VLOOKUP(D36,[1]EFE!$B$101:$E$139,4,0)</f>
        <v>0</v>
      </c>
      <c r="I36" s="2"/>
      <c r="J36" s="2"/>
      <c r="K36" s="27"/>
      <c r="L36" s="4"/>
      <c r="M36" s="4"/>
      <c r="N36" s="4"/>
      <c r="O36" s="42"/>
      <c r="P36" s="42"/>
      <c r="Q36" s="28"/>
    </row>
    <row r="37" spans="1:17" ht="15" customHeight="1" x14ac:dyDescent="0.2">
      <c r="A37" s="2"/>
      <c r="B37" s="29"/>
      <c r="C37" s="44"/>
      <c r="D37" s="38" t="s">
        <v>42</v>
      </c>
      <c r="E37" s="38"/>
      <c r="F37" s="38"/>
      <c r="G37" s="39">
        <f>+VLOOKUP(D37,[1]EFE!$B$101:$E$139,3,0)</f>
        <v>0</v>
      </c>
      <c r="H37" s="39">
        <f>+VLOOKUP(D37,[1]EFE!$B$101:$E$139,4,0)</f>
        <v>0</v>
      </c>
      <c r="I37" s="2"/>
      <c r="J37" s="2"/>
      <c r="K37" s="32" t="s">
        <v>18</v>
      </c>
      <c r="L37" s="32"/>
      <c r="M37" s="32"/>
      <c r="N37" s="32"/>
      <c r="O37" s="37">
        <f>O38+O41+O42</f>
        <v>0</v>
      </c>
      <c r="P37" s="37">
        <f>P38+P41+P42</f>
        <v>0</v>
      </c>
      <c r="Q37" s="28"/>
    </row>
    <row r="38" spans="1:17" ht="15" customHeight="1" x14ac:dyDescent="0.2">
      <c r="A38" s="2"/>
      <c r="B38" s="29"/>
      <c r="C38" s="44"/>
      <c r="D38" s="38" t="s">
        <v>43</v>
      </c>
      <c r="E38" s="38"/>
      <c r="F38" s="38"/>
      <c r="G38" s="39">
        <f>+VLOOKUP(D38,[1]EFE!$B$101:$E$139,3,0)</f>
        <v>0</v>
      </c>
      <c r="H38" s="39">
        <f>+VLOOKUP(D38,[1]EFE!$B$101:$E$139,4,0)</f>
        <v>0</v>
      </c>
      <c r="I38" s="2"/>
      <c r="J38" s="4"/>
      <c r="K38" s="4"/>
      <c r="L38" s="40" t="s">
        <v>44</v>
      </c>
      <c r="M38" s="40"/>
      <c r="N38" s="40"/>
      <c r="O38" s="39">
        <f>SUM(O39:O40)</f>
        <v>0</v>
      </c>
      <c r="P38" s="39">
        <f>SUM(P39:P40)</f>
        <v>0</v>
      </c>
      <c r="Q38" s="28"/>
    </row>
    <row r="39" spans="1:17" ht="15" customHeight="1" x14ac:dyDescent="0.2">
      <c r="A39" s="2"/>
      <c r="B39" s="29"/>
      <c r="C39" s="44"/>
      <c r="D39" s="38" t="s">
        <v>45</v>
      </c>
      <c r="E39" s="38"/>
      <c r="F39" s="38"/>
      <c r="G39" s="39">
        <f>+VLOOKUP(D39,[1]EFE!$B$101:$E$139,3,0)</f>
        <v>0</v>
      </c>
      <c r="H39" s="39">
        <f>+VLOOKUP(D39,[1]EFE!$B$101:$E$139,4,0)</f>
        <v>0</v>
      </c>
      <c r="I39" s="2"/>
      <c r="J39" s="2"/>
      <c r="K39" s="4"/>
      <c r="L39" s="40" t="s">
        <v>46</v>
      </c>
      <c r="M39" s="40"/>
      <c r="N39" s="40"/>
      <c r="O39" s="39">
        <f>+VLOOKUP(L39,[1]EFE!$B$101:$E$139,3,0)</f>
        <v>0</v>
      </c>
      <c r="P39" s="39">
        <f>+VLOOKUP(L39,[1]EFE!$B$101:$E$139,4,0)</f>
        <v>0</v>
      </c>
      <c r="Q39" s="28"/>
    </row>
    <row r="40" spans="1:17" ht="15" customHeight="1" x14ac:dyDescent="0.2">
      <c r="A40" s="2"/>
      <c r="B40" s="29"/>
      <c r="C40" s="44"/>
      <c r="D40" s="38" t="s">
        <v>47</v>
      </c>
      <c r="E40" s="38"/>
      <c r="F40" s="38"/>
      <c r="G40" s="39">
        <f>+VLOOKUP(D40,[1]EFE!$B$101:$E$139,3,0)</f>
        <v>0</v>
      </c>
      <c r="H40" s="39">
        <f>+VLOOKUP(D40,[1]EFE!$B$101:$E$139,4,0)</f>
        <v>0</v>
      </c>
      <c r="I40" s="2"/>
      <c r="J40" s="2"/>
      <c r="K40" s="44"/>
      <c r="L40" s="40" t="s">
        <v>48</v>
      </c>
      <c r="M40" s="40"/>
      <c r="N40" s="40"/>
      <c r="O40" s="39">
        <f>+VLOOKUP(L40,[1]EFE!$B$101:$E$139,3,0)</f>
        <v>0</v>
      </c>
      <c r="P40" s="39">
        <f>+VLOOKUP(L40,[1]EFE!$B$101:$E$139,4,0)</f>
        <v>0</v>
      </c>
      <c r="Q40" s="28"/>
    </row>
    <row r="41" spans="1:17" ht="15" customHeight="1" x14ac:dyDescent="0.2">
      <c r="A41" s="2"/>
      <c r="B41" s="29"/>
      <c r="C41" s="44"/>
      <c r="D41" s="38" t="s">
        <v>49</v>
      </c>
      <c r="E41" s="38"/>
      <c r="F41" s="38"/>
      <c r="G41" s="39">
        <f>+VLOOKUP(D41,[1]EFE!$B$101:$E$139,3,0)</f>
        <v>0</v>
      </c>
      <c r="H41" s="39">
        <f>+VLOOKUP(D41,[1]EFE!$B$101:$E$139,4,0)</f>
        <v>0</v>
      </c>
      <c r="I41" s="2"/>
      <c r="J41" s="2"/>
      <c r="K41" s="44"/>
      <c r="L41" s="40" t="s">
        <v>50</v>
      </c>
      <c r="M41" s="40"/>
      <c r="N41" s="40"/>
      <c r="O41" s="39">
        <f>+VLOOKUP(L41,[1]EFE!$B$101:$E$139,3,0)</f>
        <v>0</v>
      </c>
      <c r="P41" s="39">
        <f>+VLOOKUP(L41,[1]EFE!$B$101:$E$139,4,0)</f>
        <v>0</v>
      </c>
      <c r="Q41" s="28"/>
    </row>
    <row r="42" spans="1:17" ht="15" customHeight="1" x14ac:dyDescent="0.2">
      <c r="A42" s="2"/>
      <c r="B42" s="29"/>
      <c r="C42" s="30"/>
      <c r="D42" s="38" t="s">
        <v>51</v>
      </c>
      <c r="E42" s="38"/>
      <c r="F42" s="38"/>
      <c r="G42" s="39">
        <f>+VLOOKUP(D42,[1]EFE!$B$101:$E$139,3,0)</f>
        <v>0</v>
      </c>
      <c r="H42" s="39">
        <f>+VLOOKUP(D42,[1]EFE!$B$101:$E$139,4,0)</f>
        <v>0</v>
      </c>
      <c r="I42" s="2"/>
      <c r="J42" s="2"/>
      <c r="K42" s="44"/>
      <c r="L42" s="40"/>
      <c r="M42" s="40"/>
      <c r="N42" s="40"/>
      <c r="O42" s="39"/>
      <c r="P42" s="39"/>
      <c r="Q42" s="28"/>
    </row>
    <row r="43" spans="1:17" ht="15" customHeight="1" x14ac:dyDescent="0.2">
      <c r="A43" s="2"/>
      <c r="B43" s="29"/>
      <c r="C43" s="44"/>
      <c r="D43" s="38" t="s">
        <v>52</v>
      </c>
      <c r="E43" s="38"/>
      <c r="F43" s="38"/>
      <c r="G43" s="39">
        <f>+VLOOKUP(D43,[1]EFE!$B$101:$E$139,3,0)</f>
        <v>0</v>
      </c>
      <c r="H43" s="39">
        <f>+VLOOKUP(D43,[1]EFE!$B$101:$E$139,4,0)</f>
        <v>0</v>
      </c>
      <c r="I43" s="2"/>
      <c r="J43" s="2"/>
      <c r="K43" s="27"/>
      <c r="L43" s="4"/>
      <c r="M43" s="4"/>
      <c r="N43" s="4"/>
      <c r="O43" s="42"/>
      <c r="P43" s="42"/>
      <c r="Q43" s="28"/>
    </row>
    <row r="44" spans="1:17" ht="15" customHeight="1" x14ac:dyDescent="0.2">
      <c r="A44" s="2"/>
      <c r="B44" s="29"/>
      <c r="C44" s="44"/>
      <c r="D44" s="38" t="s">
        <v>53</v>
      </c>
      <c r="E44" s="38"/>
      <c r="F44" s="38"/>
      <c r="G44" s="39">
        <f>+VLOOKUP(D44,[1]EFE!$B$101:$E$139,3,0)</f>
        <v>375638.94</v>
      </c>
      <c r="H44" s="39">
        <f>+VLOOKUP(D44,[1]EFE!$B$101:$E$139,4,0)</f>
        <v>0</v>
      </c>
      <c r="I44" s="2"/>
      <c r="J44" s="2"/>
      <c r="K44" s="32" t="s">
        <v>54</v>
      </c>
      <c r="L44" s="32"/>
      <c r="M44" s="32"/>
      <c r="N44" s="32"/>
      <c r="O44" s="37">
        <f>O30-O37</f>
        <v>0</v>
      </c>
      <c r="P44" s="37">
        <f>P30-P37</f>
        <v>0</v>
      </c>
      <c r="Q44" s="28"/>
    </row>
    <row r="45" spans="1:17" ht="15" customHeight="1" x14ac:dyDescent="0.2">
      <c r="A45" s="2"/>
      <c r="B45" s="29"/>
      <c r="C45" s="44"/>
      <c r="D45" s="4"/>
      <c r="E45" s="4"/>
      <c r="F45" s="4"/>
      <c r="G45" s="42"/>
      <c r="H45" s="42"/>
      <c r="I45" s="2"/>
      <c r="J45" s="2"/>
      <c r="K45" s="27"/>
      <c r="L45" s="27"/>
      <c r="M45" s="27"/>
      <c r="N45" s="27"/>
      <c r="O45" s="35"/>
      <c r="P45" s="35"/>
      <c r="Q45" s="28"/>
    </row>
    <row r="46" spans="1:17" ht="17.25" customHeight="1" x14ac:dyDescent="0.2">
      <c r="A46" s="2"/>
      <c r="B46" s="29"/>
      <c r="C46" s="30"/>
      <c r="D46" s="2"/>
      <c r="E46" s="30"/>
      <c r="F46" s="30"/>
      <c r="G46" s="35"/>
      <c r="H46" s="35"/>
      <c r="I46" s="2"/>
      <c r="J46" s="2"/>
      <c r="K46" s="27"/>
      <c r="L46" s="27"/>
      <c r="M46" s="27"/>
      <c r="N46" s="27"/>
      <c r="O46" s="35"/>
      <c r="P46" s="35"/>
      <c r="Q46" s="28"/>
    </row>
    <row r="47" spans="1:17" s="50" customFormat="1" ht="25.5" customHeight="1" x14ac:dyDescent="0.2">
      <c r="A47" s="45"/>
      <c r="B47" s="46"/>
      <c r="C47" s="32" t="s">
        <v>55</v>
      </c>
      <c r="D47" s="32"/>
      <c r="E47" s="32"/>
      <c r="F47" s="32"/>
      <c r="G47" s="47">
        <f>G15-G28</f>
        <v>3627373.66</v>
      </c>
      <c r="H47" s="47">
        <f>H15-H28</f>
        <v>-9017460.6999999993</v>
      </c>
      <c r="I47" s="45"/>
      <c r="J47" s="48" t="s">
        <v>56</v>
      </c>
      <c r="K47" s="48"/>
      <c r="L47" s="48"/>
      <c r="M47" s="48"/>
      <c r="N47" s="48"/>
      <c r="O47" s="47">
        <f>G47+O25+O44</f>
        <v>3600577.9000000004</v>
      </c>
      <c r="P47" s="47">
        <f>H47+P25+P44</f>
        <v>-9096077.2999999989</v>
      </c>
      <c r="Q47" s="49"/>
    </row>
    <row r="48" spans="1:17" s="50" customFormat="1" ht="14.25" customHeight="1" x14ac:dyDescent="0.2">
      <c r="A48" s="45"/>
      <c r="B48" s="46"/>
      <c r="C48" s="44"/>
      <c r="D48" s="44"/>
      <c r="E48" s="44"/>
      <c r="F48" s="44"/>
      <c r="G48" s="51"/>
      <c r="H48" s="51"/>
      <c r="I48" s="45"/>
      <c r="J48" s="52"/>
      <c r="K48" s="52"/>
      <c r="L48" s="52"/>
      <c r="M48" s="52"/>
      <c r="N48" s="52"/>
      <c r="O48" s="47"/>
      <c r="P48" s="47"/>
      <c r="Q48" s="49"/>
    </row>
    <row r="49" spans="1:17" s="50" customFormat="1" x14ac:dyDescent="0.2">
      <c r="A49" s="45"/>
      <c r="B49" s="46"/>
      <c r="C49" s="44"/>
      <c r="D49" s="44"/>
      <c r="E49" s="44"/>
      <c r="F49" s="44"/>
      <c r="G49" s="51"/>
      <c r="H49" s="51"/>
      <c r="I49" s="45"/>
      <c r="J49" s="48" t="s">
        <v>57</v>
      </c>
      <c r="K49" s="48"/>
      <c r="L49" s="48"/>
      <c r="M49" s="48"/>
      <c r="N49" s="48"/>
      <c r="O49" s="53">
        <v>11329500</v>
      </c>
      <c r="P49" s="53">
        <v>11552058</v>
      </c>
      <c r="Q49" s="49"/>
    </row>
    <row r="50" spans="1:17" s="50" customFormat="1" x14ac:dyDescent="0.2">
      <c r="A50" s="45"/>
      <c r="B50" s="46"/>
      <c r="C50" s="44"/>
      <c r="D50" s="44"/>
      <c r="E50" s="44"/>
      <c r="F50" s="44"/>
      <c r="G50" s="51"/>
      <c r="H50" s="51"/>
      <c r="I50" s="45"/>
      <c r="J50" s="48" t="s">
        <v>58</v>
      </c>
      <c r="K50" s="48"/>
      <c r="L50" s="48"/>
      <c r="M50" s="48"/>
      <c r="N50" s="48"/>
      <c r="O50" s="54">
        <f>+O47+O49</f>
        <v>14930077.9</v>
      </c>
      <c r="P50" s="54">
        <f>+P47+P49</f>
        <v>2455980.7000000011</v>
      </c>
      <c r="Q50" s="49"/>
    </row>
    <row r="51" spans="1:17" s="50" customFormat="1" ht="9.75" customHeight="1" x14ac:dyDescent="0.2">
      <c r="A51" s="45"/>
      <c r="B51" s="46"/>
      <c r="C51" s="44"/>
      <c r="D51" s="44"/>
      <c r="E51" s="44"/>
      <c r="F51" s="44"/>
      <c r="G51" s="51"/>
      <c r="H51" s="51"/>
      <c r="I51" s="45"/>
      <c r="J51" s="52"/>
      <c r="K51" s="52"/>
      <c r="L51" s="52"/>
      <c r="M51" s="52"/>
      <c r="N51" s="55"/>
      <c r="O51" s="56">
        <f>+'[1]02ESF'!E17</f>
        <v>5834000.5999999996</v>
      </c>
      <c r="P51" s="37"/>
      <c r="Q51" s="49"/>
    </row>
    <row r="52" spans="1:17" ht="9.75" customHeight="1" x14ac:dyDescent="0.2">
      <c r="A52" s="2"/>
      <c r="B52" s="57"/>
      <c r="C52" s="58"/>
      <c r="D52" s="58"/>
      <c r="E52" s="58"/>
      <c r="F52" s="58"/>
      <c r="G52" s="59"/>
      <c r="H52" s="59"/>
      <c r="I52" s="60"/>
      <c r="J52" s="61"/>
      <c r="K52" s="61"/>
      <c r="L52" s="61"/>
      <c r="M52" s="61"/>
      <c r="N52" s="61"/>
      <c r="O52" s="62">
        <f>+O50-O51</f>
        <v>9096077.3000000007</v>
      </c>
      <c r="P52" s="61"/>
      <c r="Q52" s="63"/>
    </row>
    <row r="53" spans="1:17" ht="6" customHeight="1" x14ac:dyDescent="0.2">
      <c r="A53" s="2"/>
      <c r="I53" s="2"/>
      <c r="J53" s="2"/>
      <c r="K53" s="27"/>
      <c r="L53" s="27"/>
      <c r="M53" s="27"/>
      <c r="N53" s="27"/>
      <c r="O53" s="36"/>
      <c r="P53" s="36"/>
      <c r="Q53" s="4"/>
    </row>
    <row r="54" spans="1:17" ht="6" customHeight="1" x14ac:dyDescent="0.2">
      <c r="A54" s="2"/>
      <c r="I54" s="2"/>
      <c r="J54" s="4"/>
      <c r="K54" s="4"/>
      <c r="L54" s="4"/>
      <c r="M54" s="4"/>
      <c r="N54" s="4"/>
      <c r="O54" s="64"/>
      <c r="P54" s="64"/>
      <c r="Q54" s="4"/>
    </row>
    <row r="55" spans="1:17" ht="15" customHeight="1" x14ac:dyDescent="0.2">
      <c r="A55" s="4"/>
      <c r="B55" s="65" t="s">
        <v>59</v>
      </c>
      <c r="C55" s="65"/>
      <c r="D55" s="65"/>
      <c r="E55" s="65"/>
      <c r="F55" s="65"/>
      <c r="G55" s="65"/>
      <c r="H55" s="65"/>
      <c r="I55" s="65"/>
      <c r="J55" s="65"/>
      <c r="K55" s="4"/>
      <c r="L55" s="4"/>
      <c r="M55" s="4"/>
      <c r="N55" s="4"/>
      <c r="O55" s="64"/>
      <c r="P55" s="64"/>
      <c r="Q55" s="4"/>
    </row>
    <row r="56" spans="1:17" s="66" customFormat="1" x14ac:dyDescent="0.2">
      <c r="B56" s="67"/>
      <c r="C56" s="68"/>
      <c r="D56" s="69"/>
      <c r="E56" s="70"/>
      <c r="F56" s="70"/>
      <c r="G56" s="70"/>
      <c r="H56" s="67"/>
      <c r="I56" s="71"/>
      <c r="J56" s="70"/>
      <c r="K56" s="70"/>
      <c r="L56" s="70"/>
      <c r="M56" s="67"/>
      <c r="N56" s="67"/>
    </row>
    <row r="57" spans="1:17" s="66" customFormat="1" x14ac:dyDescent="0.2">
      <c r="B57" s="67"/>
      <c r="C57" s="68" t="s">
        <v>60</v>
      </c>
      <c r="D57" s="69"/>
      <c r="I57" s="72" t="s">
        <v>61</v>
      </c>
      <c r="J57" s="72"/>
      <c r="K57" s="72"/>
      <c r="N57" s="73" t="s">
        <v>62</v>
      </c>
      <c r="O57" s="70"/>
      <c r="P57" s="70"/>
      <c r="Q57" s="70"/>
    </row>
    <row r="58" spans="1:17" s="66" customFormat="1" x14ac:dyDescent="0.2">
      <c r="B58" s="67"/>
      <c r="C58" s="68"/>
      <c r="D58" s="69"/>
      <c r="I58" s="72"/>
      <c r="J58" s="72"/>
      <c r="K58" s="72"/>
      <c r="N58" s="73"/>
      <c r="O58" s="70"/>
      <c r="P58" s="70"/>
      <c r="Q58" s="70"/>
    </row>
    <row r="59" spans="1:17" s="66" customFormat="1" x14ac:dyDescent="0.2">
      <c r="B59" s="67"/>
      <c r="C59" s="74"/>
      <c r="D59" s="75"/>
      <c r="I59" s="75"/>
      <c r="J59" s="70"/>
      <c r="K59" s="70"/>
      <c r="N59" s="76"/>
      <c r="O59" s="77"/>
      <c r="P59" s="70"/>
      <c r="Q59" s="70"/>
    </row>
    <row r="60" spans="1:17" s="66" customFormat="1" x14ac:dyDescent="0.2">
      <c r="B60" s="67"/>
      <c r="C60" s="78" t="s">
        <v>63</v>
      </c>
      <c r="D60" s="79"/>
      <c r="I60" s="80" t="s">
        <v>64</v>
      </c>
      <c r="J60" s="80"/>
      <c r="K60" s="80"/>
      <c r="N60" s="80" t="s">
        <v>65</v>
      </c>
      <c r="O60" s="77"/>
      <c r="P60" s="70"/>
      <c r="Q60" s="70"/>
    </row>
    <row r="61" spans="1:17" s="66" customFormat="1" x14ac:dyDescent="0.2">
      <c r="A61" s="81"/>
      <c r="B61" s="81"/>
      <c r="C61" s="81" t="s">
        <v>66</v>
      </c>
      <c r="D61" s="81"/>
      <c r="I61" s="82" t="s">
        <v>67</v>
      </c>
      <c r="J61" s="82"/>
      <c r="K61" s="82"/>
      <c r="N61" s="82" t="s">
        <v>68</v>
      </c>
      <c r="O61" s="81"/>
      <c r="P61" s="81"/>
      <c r="Q61" s="81"/>
    </row>
    <row r="62" spans="1:17" x14ac:dyDescent="0.2"/>
  </sheetData>
  <mergeCells count="66">
    <mergeCell ref="J49:N49"/>
    <mergeCell ref="J50:N50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6:E26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2022-06-14T18:02:30Z</dcterms:created>
  <dcterms:modified xsi:type="dcterms:W3CDTF">2022-06-14T18:02:30Z</dcterms:modified>
</cp:coreProperties>
</file>